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54" firstSheet="1" activeTab="8"/>
  </bookViews>
  <sheets>
    <sheet name="INGV" sheetId="1" r:id="rId1"/>
    <sheet name="Sez. AC" sheetId="2" r:id="rId2"/>
    <sheet name="Sez. MI" sheetId="3" r:id="rId3"/>
    <sheet name="Sez. BO" sheetId="4" r:id="rId4"/>
    <sheet name="Sez. PI" sheetId="5" r:id="rId5"/>
    <sheet name="Sez. CT" sheetId="6" r:id="rId6"/>
    <sheet name="Sez. ONT" sheetId="7" r:id="rId7"/>
    <sheet name="Sez. PA" sheetId="8" r:id="rId8"/>
    <sheet name="Sez. RM1" sheetId="9" r:id="rId9"/>
    <sheet name="Sez. RM2" sheetId="10" r:id="rId10"/>
    <sheet name="PON InSEA" sheetId="11" r:id="rId11"/>
    <sheet name="PON IBISCO" sheetId="12" r:id="rId12"/>
    <sheet name="PON GRINT" sheetId="13" r:id="rId13"/>
    <sheet name="Sez. OV" sheetId="14" r:id="rId14"/>
  </sheets>
  <definedNames/>
  <calcPr fullCalcOnLoad="1"/>
</workbook>
</file>

<file path=xl/sharedStrings.xml><?xml version="1.0" encoding="utf-8"?>
<sst xmlns="http://schemas.openxmlformats.org/spreadsheetml/2006/main" count="2405" uniqueCount="387">
  <si>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</si>
  <si>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</si>
  <si>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</si>
  <si>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</si>
  <si>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</si>
  <si>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</si>
  <si>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</si>
  <si>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</si>
  <si>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</si>
  <si>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</si>
  <si>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</si>
  <si>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</si>
  <si>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</si>
  <si>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</si>
  <si>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</si>
  <si>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</si>
  <si>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</si>
  <si>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</si>
  <si>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</si>
  <si>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</si>
  <si>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</si>
  <si>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</si>
  <si>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</si>
  <si>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</si>
  <si>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</si>
  <si>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</si>
  <si>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</si>
  <si>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</si>
  <si>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</si>
  <si>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</si>
  <si>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06838821004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</si>
  <si>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</si>
  <si>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</si>
  <si>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</si>
  <si>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</si>
  <si>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</si>
  <si>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</si>
  <si>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</si>
  <si>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</si>
  <si>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</si>
  <si>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</si>
  <si>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G66J17000360007</t>
  </si>
  <si>
    <t>no</t>
  </si>
  <si>
    <t>Sicilia</t>
  </si>
  <si>
    <t>Fornitura</t>
  </si>
  <si>
    <t>alta</t>
  </si>
  <si>
    <t>Italiano</t>
  </si>
  <si>
    <t>38340000-0</t>
  </si>
  <si>
    <t>media</t>
  </si>
  <si>
    <t>Longo</t>
  </si>
  <si>
    <t>48820000-2</t>
  </si>
  <si>
    <t xml:space="preserve">60651000-6  </t>
  </si>
  <si>
    <t>servizi nautici con imbarcazione da lavoro per test e deposione infrastrutture marine</t>
  </si>
  <si>
    <t>Note</t>
  </si>
  <si>
    <t>(1) Codice CUI = Il codice è composto da: codice sezione (come da tabella B.3) + codice fiscale dell'Amministrazione + prima annualità del primo programma nel quale l'intervento è stato inserito (aaaa) + progressivo di 5 cifre dalla prima annualità del primo programma (Es: AC06838821004201900001, AC06838821004201900002, ecc.)</t>
  </si>
  <si>
    <t>Il referente del programma</t>
  </si>
  <si>
    <t>(2) Indica il CUP (cfr. art. 11, l. 16 gennaio 2003, n. 3)</t>
  </si>
  <si>
    <t>(....................)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</si>
  <si>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</si>
  <si>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Per «lotto funzionale» s’intende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</t>
  </si>
  <si>
    <t xml:space="preserve">(5) Relativa a CPV principale. Deve essere rispettata la coerenza, per le prime due cifre, con il settore (per Forniture = CPV &lt;45 o 48; per Servizi = CPV &gt;48). L'elenco dei codici è consultabile al sito: https://simap.ted.europa.eu/it/web/simap/cpv </t>
  </si>
  <si>
    <t>(6) Indica il livello di priorità, sulla base della Tabella B.1</t>
  </si>
  <si>
    <t xml:space="preserve">(7) Riportare nome e cognome del responsabile del procedimento </t>
  </si>
  <si>
    <t>(8) Importo totale, come risultante dalla stima del valore complessivo, ovvero, per gli acquisti di forniture e servizi ricompresi nell'elenco annuale, gli importi del prospetto economico delle acquisizioni medesime.</t>
  </si>
  <si>
    <t>(9) Riportare l'importo dell'eventuale capitale privato come quota parte dell'importo complessivo</t>
  </si>
  <si>
    <t>(10) Dati obbligatori per i soli acquisti ricompresi nella prima annualità (da compilare solo in caso di ricorso a soggetti aggregatori)</t>
  </si>
  <si>
    <t>(11) Indica se l'acquisto è stato aggiunto o è stato modificato a seguito di variazione in corso d'anno.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</si>
  <si>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</si>
  <si>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priorità massima</t>
  </si>
  <si>
    <t>2. priorità media</t>
  </si>
  <si>
    <t>3. priorità minima</t>
  </si>
  <si>
    <t>1. aggiunta di uno o più acquisti in conseguenza di atti amministrativi adottati a livello statale o regionale</t>
  </si>
  <si>
    <t>2. aggiunta di uno o più acquisti per la sopravvenuta disponibilità di finanziamenti all’interno del bilancio non prevedibili al momento della prima approvazione del programma, ivi comprese le ulteriori risorse disponibili anche a seguito di ribassi d’asta o di economie</t>
  </si>
  <si>
    <t>3. anticipazione alla prima annualità dell’acquisizione di una fornitura o di un servizio ricompreso nel programma biennale degli acquisti</t>
  </si>
  <si>
    <t>4. modifica del quadro economico degli acquisti già contemplati nell’elenco annuale, per la quale si rendano necessarie ulteriori risorse</t>
  </si>
  <si>
    <t>5. aggiunta di uno o più acquisti non inseriti nella prima annualità per sopraggiunti eventi imprevedibili o calamitosi o per sopravvenute disposizioni di legge o regolamentari o sulla base di un autonomo piano finanziario che non utilizzi risorse già previste nell’elenco annuale</t>
  </si>
  <si>
    <t>Tabella B.3</t>
  </si>
  <si>
    <t>AC = Amministrazione Centrale</t>
  </si>
  <si>
    <t>BO = Sezione di Bologna</t>
  </si>
  <si>
    <t>MI = Sezione di Milano</t>
  </si>
  <si>
    <t>OE = Osservatorio Etneo</t>
  </si>
  <si>
    <t>ONT = Osservatorio Nazionale Terremoti</t>
  </si>
  <si>
    <t>OV = Osservatorio Vesuviano</t>
  </si>
  <si>
    <t>PA = Sezione di Palermo</t>
  </si>
  <si>
    <t>PI = Sezione di Pisa</t>
  </si>
  <si>
    <t>RM1 = Sezione di Roma1</t>
  </si>
  <si>
    <t>RM2 = Sezione di Roma 2</t>
  </si>
  <si>
    <t>DELL'AMMINISTRAZIONE INGV, SEZIONE PALERMO</t>
  </si>
  <si>
    <t/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</si>
  <si>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</si>
  <si>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</si>
  <si>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</si>
  <si>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</si>
  <si>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</si>
  <si>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</si>
  <si>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</si>
  <si>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</si>
  <si>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</si>
  <si>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 (2)</t>
  </si>
  <si>
    <t>Risorse derivanti da trasferimento di immobili ex art.191 D.Lgs. 50/2016</t>
  </si>
  <si>
    <t>Altro</t>
  </si>
  <si>
    <t>Totale</t>
  </si>
  <si>
    <t>AC1 = Amministrazione Centrale - Direzione 1 Bilancio</t>
  </si>
  <si>
    <t>AC2 = Amministrazione Centrale - Direzione 2 Personale</t>
  </si>
  <si>
    <t>QUADRO DELLE RISORSE NECESSARIE ALLA REALIZZAZIONE DEL PROGRAMMA</t>
  </si>
  <si>
    <t>DELL'AMMINISTRAZIONE INGV, SEZIONE ONT</t>
  </si>
  <si>
    <t>si</t>
  </si>
  <si>
    <t>IL Direttore dell'ONT</t>
  </si>
  <si>
    <t>Dott.Salvatore Stramondo</t>
  </si>
  <si>
    <t>DELL'AMMINISTRAZIONE INGV, SEZIONE BOLOGNA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</si>
  <si>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</si>
  <si>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 xml:space="preserve">forniture </t>
  </si>
  <si>
    <t>D81J08000110006</t>
  </si>
  <si>
    <t>Lazio</t>
  </si>
  <si>
    <t>misto</t>
  </si>
  <si>
    <t>L. Beranzoli</t>
  </si>
  <si>
    <t>servizi</t>
  </si>
  <si>
    <t>DELL'AMMINISTRAZIONE INGV, SEZIONE ROMA2</t>
  </si>
  <si>
    <t>38970000-5</t>
  </si>
  <si>
    <t>Alimentatori e sist. telemetria</t>
  </si>
  <si>
    <t>Server e storage</t>
  </si>
  <si>
    <t>Frame Modulo Sottomarino Multiparametrico</t>
  </si>
  <si>
    <t>Cavi custom</t>
  </si>
  <si>
    <t>Frame vesse</t>
  </si>
  <si>
    <t>Frame zavorra</t>
  </si>
  <si>
    <t>Digitalizz. Sganciatore, boa</t>
  </si>
  <si>
    <t>Idrofoni</t>
  </si>
  <si>
    <t>Sist. Compensaz. Magnetico</t>
  </si>
  <si>
    <t>Side Scan Sonar integrato con accessori vari</t>
  </si>
  <si>
    <t>DELL'AMMINISTRAZIONE INGV, SEZIONE AMMINISTRAZIONE CENTRALE</t>
  </si>
  <si>
    <t>DELL'AMMINISTRAZIONE INGV, SEZIONE ROMA1</t>
  </si>
  <si>
    <t>Servizi</t>
  </si>
  <si>
    <t>forniture</t>
  </si>
  <si>
    <t>AC06838821004201900002</t>
  </si>
  <si>
    <t xml:space="preserve">CAMPANIA SICILIA </t>
  </si>
  <si>
    <t>32260000-3</t>
  </si>
  <si>
    <t>Strumentazione geodetica</t>
  </si>
  <si>
    <t>LAZIO</t>
  </si>
  <si>
    <t>AC06838821004201900006</t>
  </si>
  <si>
    <t>38410000-2</t>
  </si>
  <si>
    <t>Attrezzatura per Laboratori Geochimica Napoli e Catania</t>
  </si>
  <si>
    <t>AC06838821004201900007</t>
  </si>
  <si>
    <t>CAMPANIA LAZIO</t>
  </si>
  <si>
    <t>Strumentazione per rete geochimica</t>
  </si>
  <si>
    <t>CAMPANIA</t>
  </si>
  <si>
    <t>AC06838821004201900011</t>
  </si>
  <si>
    <t>Attrezzatura per sistema di calcolo e storage</t>
  </si>
  <si>
    <t>AC06838821004201900014</t>
  </si>
  <si>
    <t>AC06838821004201900015</t>
  </si>
  <si>
    <t>Sistemi di server e storage per potenziamento nodo EIDA Italia</t>
  </si>
  <si>
    <t>AC06838821004201900016</t>
  </si>
  <si>
    <t>Storage da integrare nella infrastruttura Cloud INGV</t>
  </si>
  <si>
    <t>AC06838821004201900017</t>
  </si>
  <si>
    <t>AC06838821004201900018</t>
  </si>
  <si>
    <t>DELL'AMMINISTRAZIONE INGV, PON GRINT</t>
  </si>
  <si>
    <t>GESINF TEAMGOV</t>
  </si>
  <si>
    <t>DELL'AMMINISTRAZIONE INGV, PON InSEA</t>
  </si>
  <si>
    <r>
      <t>CENTRALE DI COMMITTENZA O SOGGETTO AGGREGATORE AL QUALE SI FARA' RICORSO PER L'ESPLETAMENTO DELLA</t>
    </r>
    <r>
      <rPr>
        <b/>
        <strike/>
        <sz val="11"/>
        <rFont val="Calibri"/>
        <family val="2"/>
      </rPr>
      <t xml:space="preserve"> </t>
    </r>
    <r>
      <rPr>
        <b/>
        <sz val="11"/>
        <rFont val="Calibri"/>
        <family val="2"/>
      </rPr>
      <t>PROCEDURA DI AFFIDAMENTO (10)</t>
    </r>
  </si>
  <si>
    <t>DELL'AMMINISTRAZIONE INGV, SEZIONE  PISA</t>
  </si>
  <si>
    <t>DELL'AMMINISTRAZIONE INGV, SEZIONE PISA</t>
  </si>
  <si>
    <t>3</t>
  </si>
  <si>
    <t>DELL'AMMINISTRAZIONE INGV, SEZIONE MILANO</t>
  </si>
  <si>
    <t>DELL'AMMINISTRAZIONE INGV, SEZIONE CATANIA</t>
  </si>
  <si>
    <t>Manutenzione microanalisi</t>
  </si>
  <si>
    <t>1</t>
  </si>
  <si>
    <t>F17E19000040007</t>
  </si>
  <si>
    <t>Meda + osservatorio</t>
  </si>
  <si>
    <t>strumentazione acustica-hardware</t>
  </si>
  <si>
    <t>48771000-3</t>
  </si>
  <si>
    <t>strumentazione acustica-software</t>
  </si>
  <si>
    <t>ALLEGATO II - SCHEDA A : PROGRAMMA BIENNALE DEGLI ACQUISTI DI FORNITURE E SERVIZI 2020/2021</t>
  </si>
  <si>
    <t>ALLEGATO II - SCHEDA B : PROGRAMMA BIENNALE DEGLI ACQUISTI DI FORNITURE E SERVIZI 2020/2021</t>
  </si>
  <si>
    <t xml:space="preserve">Manutenzione e sostituzione componenti ammalorate (es. connettori sottomarini) </t>
  </si>
  <si>
    <t xml:space="preserve">Servizi ausiliari al PON InSea (es., campagne oceanografiche, progettazione software)  </t>
  </si>
  <si>
    <t xml:space="preserve">Allestimento nuovi laboratori presso sede di La Spezia. </t>
  </si>
  <si>
    <t xml:space="preserve">Progettazione nuovi telai delle unità osservative </t>
  </si>
  <si>
    <t xml:space="preserve">Adeguamenti impianti, spazi e servizi ad uso di EMSO ERIC </t>
  </si>
  <si>
    <t>Servizi ausiliari al PON InSea per l’infrastruttura MEDUSA (Campi Flegrei</t>
  </si>
  <si>
    <t xml:space="preserve">Aggiornamento infrastrutture ausiliarie (osservative e informatiche) </t>
  </si>
  <si>
    <t>attrezzature ausiliarie (osservative e di laboratorio</t>
  </si>
  <si>
    <t xml:space="preserve">Attrezzature ausiliarie e di data management </t>
  </si>
  <si>
    <t>ALLEGATO II - SCHEDA B: PROGRAMMA BIENNALE DEGLI ACQUISTI DI FORNITURE E SERVIZI 2019/2020</t>
  </si>
  <si>
    <t>Fornitura e posa arredi per uffici</t>
  </si>
  <si>
    <t>Cancelleria magazzino centrale e sedi afferenti</t>
  </si>
  <si>
    <t>39150000-8</t>
  </si>
  <si>
    <t>30192700-8</t>
  </si>
  <si>
    <t>RM2106838821004201900002</t>
  </si>
  <si>
    <t>RM2106838821004201900003</t>
  </si>
  <si>
    <t>AC106838821004201900004</t>
  </si>
  <si>
    <t>CNT106838821004201900003</t>
  </si>
  <si>
    <t>CNT106838821004201900004</t>
  </si>
  <si>
    <t>CNT106838821004201900005</t>
  </si>
  <si>
    <t>AC106838821004201900005</t>
  </si>
  <si>
    <t>RM2106838821004201900005</t>
  </si>
  <si>
    <t>RM2106838821004201900008</t>
  </si>
  <si>
    <t>AC106838821004201900007</t>
  </si>
  <si>
    <t>RM2106838821004201900009</t>
  </si>
  <si>
    <t>Acustica (corrent+idrofoni)</t>
  </si>
  <si>
    <t>AC106838821004201900008</t>
  </si>
  <si>
    <t>Rov</t>
  </si>
  <si>
    <t>RM2106838821004201900010</t>
  </si>
  <si>
    <t>Nodo SN1</t>
  </si>
  <si>
    <t>AC106838821004201900012</t>
  </si>
  <si>
    <t>Data center Portopalo</t>
  </si>
  <si>
    <t>CNT106838821004201900008</t>
  </si>
  <si>
    <t>Digitalizz. 4CH OBS-DIGIT</t>
  </si>
  <si>
    <t>AC106838821004201900013</t>
  </si>
  <si>
    <t>OBM</t>
  </si>
  <si>
    <t>massima</t>
  </si>
  <si>
    <t xml:space="preserve">Rinnovo contratto ESRI software, assistenza e corsi GIS </t>
  </si>
  <si>
    <t xml:space="preserve"> 72267000-4</t>
  </si>
  <si>
    <t>2020</t>
  </si>
  <si>
    <t>fornitura</t>
  </si>
  <si>
    <t>assente</t>
  </si>
  <si>
    <t>D54I20000500006</t>
  </si>
  <si>
    <t>38112100-4</t>
  </si>
  <si>
    <t>ricevitori GPS</t>
  </si>
  <si>
    <t>Vicari Annamaria</t>
  </si>
  <si>
    <t>Cattaneo Marco</t>
  </si>
  <si>
    <t>ONT06838821004202000003</t>
  </si>
  <si>
    <t>PA06838821004202000002</t>
  </si>
  <si>
    <t>PA06838821004202000003</t>
  </si>
  <si>
    <t>PA06838821004202000004</t>
  </si>
  <si>
    <t>RM206838821004202000001</t>
  </si>
  <si>
    <t>RM206838821004202000002</t>
  </si>
  <si>
    <t>RM206838821004202000003</t>
  </si>
  <si>
    <t>RM206838821004202000004</t>
  </si>
  <si>
    <t>RM206838821004202000005</t>
  </si>
  <si>
    <t>RM206838821004202000006</t>
  </si>
  <si>
    <t>RM206838821004202000007</t>
  </si>
  <si>
    <t>RM206838821004202000008</t>
  </si>
  <si>
    <t>RM206838821004202000009</t>
  </si>
  <si>
    <t>Indumentistica istituzionale</t>
  </si>
  <si>
    <t>AC06838821004202000001</t>
  </si>
  <si>
    <t>AC06838821004202000002</t>
  </si>
  <si>
    <t xml:space="preserve">si </t>
  </si>
  <si>
    <t>Contratto NDE (CAMPUS) INGV - Mathworks per licenze Matlab e servizi annessi</t>
  </si>
  <si>
    <t xml:space="preserve">Lazio </t>
  </si>
  <si>
    <t>AC06838821004202000003</t>
  </si>
  <si>
    <t>Servizio di informazione ANSA</t>
  </si>
  <si>
    <t>ONT06838821004202000005</t>
  </si>
  <si>
    <t>ONT06838821004202000009</t>
  </si>
  <si>
    <t>71000000-8</t>
  </si>
  <si>
    <t>Affidamento dei servizi di progettazione, disbrigo pratiche, autorizzazioni e direzione dei lavori per la realizzazione di 25 Siti del PON GRINT OR2</t>
  </si>
  <si>
    <t>38000000-5</t>
  </si>
  <si>
    <t>spettroradiometro portatile e da laboratorio</t>
  </si>
  <si>
    <t>Fabrizia Buongiorno</t>
  </si>
  <si>
    <t>Campania (Sez. Roma1)</t>
  </si>
  <si>
    <t xml:space="preserve">Fornitura </t>
  </si>
  <si>
    <t>Lazio (Sez Roma1)</t>
  </si>
  <si>
    <t>Rilevatori Radon a stato solido</t>
  </si>
  <si>
    <t>IHPV</t>
  </si>
  <si>
    <t>Microanalisi (microsonda e microscopio elettronico)</t>
  </si>
  <si>
    <t>Apparecchiature HPHT</t>
  </si>
  <si>
    <t>Rinnovo parco calcolatori</t>
  </si>
  <si>
    <t>2</t>
  </si>
  <si>
    <t>Galli Gianfranco</t>
  </si>
  <si>
    <t>Scarlato Piergiorgio</t>
  </si>
  <si>
    <t>Spagnuolo Elena</t>
  </si>
  <si>
    <t>Misiti Valeria</t>
  </si>
  <si>
    <t>Civico Riccardo</t>
  </si>
  <si>
    <t>RM106838821004202100001</t>
  </si>
  <si>
    <t>RM106838821004202100002</t>
  </si>
  <si>
    <t>RM106838821004202100003</t>
  </si>
  <si>
    <t>RM106838821004202100004</t>
  </si>
  <si>
    <t>RM106838821004202100005</t>
  </si>
  <si>
    <t>RM106838821004202100006</t>
  </si>
  <si>
    <t>PA06838821004202100001</t>
  </si>
  <si>
    <t>34513000-6</t>
  </si>
  <si>
    <t>CT06838821004202100001</t>
  </si>
  <si>
    <t>CT06838821004202100002</t>
  </si>
  <si>
    <t>CT06838821004202100003</t>
  </si>
  <si>
    <t>CT06838821004202100004</t>
  </si>
  <si>
    <t>CT06838821004202100005</t>
  </si>
  <si>
    <t>CT06838821004202100006</t>
  </si>
  <si>
    <t>CT06838821004202100007</t>
  </si>
  <si>
    <t>Adeguamento e implementazione impianti elettrici e degli impianti di terra delle postazioni remote e dei ponti radio</t>
  </si>
  <si>
    <t>Adeguamento e implementazione impianti elettrici e verifica impianti di terra (Catania, CUAD, Pizzi Deneri, Lipari)</t>
  </si>
  <si>
    <t>DPI (Personale OE)</t>
  </si>
  <si>
    <t>Manutenzione triennale impianto condizionamento delle sedi INGV-OE</t>
  </si>
  <si>
    <t>Cabina secondaria di trasformazione MT/BT di P.zza Roma 2 Catania</t>
  </si>
  <si>
    <t>Tinteggiatura uffici e corridoio primo e secondo piano</t>
  </si>
  <si>
    <t>Realizzazione di una struttura removibile da destinarsi ad uso refettorio per la sede di P.zza Roma 2 Catania</t>
  </si>
  <si>
    <t>Noleggio a caldo imbarcazione specializzata per attività di test e e deposizione infrastrutture marine</t>
  </si>
  <si>
    <t>RM106838821004202000001</t>
  </si>
  <si>
    <t>DELL'AMMINISTRAZIONE INGV, SEZIONE OSSERVATORIO VESUVIANO</t>
  </si>
  <si>
    <t>sistema APR dual MINI/MICRO nell’ambito della AP 3.3 del Progetto PRESERVE</t>
  </si>
  <si>
    <t>D65J20000030002</t>
  </si>
  <si>
    <t>34711200-6</t>
  </si>
  <si>
    <t>ALLEGATO II - SCHEDA A : PROGRAMMA BIENNALE DEGLI ACQUISTI DI FORNITURE E SERVIZI 2021/2022</t>
  </si>
  <si>
    <t>DELL'AMMINISTRAZIONE INGV, PON IBISCO</t>
  </si>
  <si>
    <t>RM2106838821004202000001</t>
  </si>
  <si>
    <t>I66C18000100006</t>
  </si>
  <si>
    <t>Storage</t>
  </si>
  <si>
    <t>ALLEGATO II - SCHEDA B : PROGRAMMA BIENNALE DEGLI ACQUISTI DI FORNITURE E SERVIZI 2021/2022</t>
  </si>
  <si>
    <t>Gara autoparco AC</t>
  </si>
  <si>
    <t>Carburante per parco auto INGV</t>
  </si>
  <si>
    <t>Manutenzione auto di servizio</t>
  </si>
  <si>
    <t>Approvvigionamento terminali telefonia mobile</t>
  </si>
  <si>
    <t>Servizi Integrati Sede Irpinia</t>
  </si>
  <si>
    <t>Fastweb  telefonia fissa (convenzione)</t>
  </si>
  <si>
    <t>Tim telefonia mobile  Convenzione Consip</t>
  </si>
  <si>
    <t>Google - Gmail</t>
  </si>
  <si>
    <t>Suite grafice ed editoria (Adobe,Corel, Quark etc)</t>
  </si>
  <si>
    <t>Microsoft Accordo Crui</t>
  </si>
  <si>
    <t>Software backup virtual machine</t>
  </si>
  <si>
    <t>Centrale Termica Irpinia</t>
  </si>
  <si>
    <t>AC06838821004202100001</t>
  </si>
  <si>
    <t>Campania</t>
  </si>
  <si>
    <t>AC06838821004202100002</t>
  </si>
  <si>
    <t>AC06838821004202100003</t>
  </si>
  <si>
    <t>AC06838821004202100004</t>
  </si>
  <si>
    <t>AC06838821004202100005</t>
  </si>
  <si>
    <t>AC06838821004202100006</t>
  </si>
  <si>
    <t>AC06838821004202100007</t>
  </si>
  <si>
    <t>AC06838821004202100008</t>
  </si>
  <si>
    <t>AC06838821004202100009</t>
  </si>
  <si>
    <t>AC068388210042021000010</t>
  </si>
  <si>
    <t>AC068388210042021000011</t>
  </si>
  <si>
    <t>AC068388210042021000012</t>
  </si>
  <si>
    <t>AC068388210042021000013</t>
  </si>
  <si>
    <t>AC068388210042021000014</t>
  </si>
  <si>
    <t>AC068388210042021000015</t>
  </si>
  <si>
    <t>AC068388210042021000016</t>
  </si>
  <si>
    <t xml:space="preserve">Autonoleggio </t>
  </si>
  <si>
    <t>Interventi di efficientamento energetico</t>
  </si>
  <si>
    <t>Sostituzione parziale di impianti e tubazioni ammalorate dal tempo</t>
  </si>
  <si>
    <t>Sistemazione scale di emergenza pavimenti flottanti e serramenti</t>
  </si>
  <si>
    <t>BO06838821004202000001</t>
  </si>
  <si>
    <t>Sismomentri Broadband</t>
  </si>
  <si>
    <t>Irene Molinari</t>
  </si>
  <si>
    <t>OV06838821004202000001</t>
  </si>
  <si>
    <t xml:space="preserve">fornitura </t>
  </si>
  <si>
    <t>Campania/Lazio</t>
  </si>
  <si>
    <t>lazio</t>
  </si>
  <si>
    <t>Rifacimento quadri elettrici</t>
  </si>
  <si>
    <t>Ripristino filtraggio vasca antincendio e tubazioni</t>
  </si>
  <si>
    <t xml:space="preserve">massima </t>
  </si>
  <si>
    <t>Serviz/Fornitura</t>
  </si>
  <si>
    <t>Servizi Integrati</t>
  </si>
  <si>
    <t xml:space="preserve">Servizi </t>
  </si>
  <si>
    <t>BO06838821004202100001</t>
  </si>
  <si>
    <t>PI06838821004202100001</t>
  </si>
  <si>
    <t>OV06838821004202100001</t>
  </si>
  <si>
    <t>sicilia</t>
  </si>
  <si>
    <t>CT06838821004202100008</t>
  </si>
  <si>
    <t>Servizi integrati</t>
  </si>
  <si>
    <t>AC0683882100420200004</t>
  </si>
  <si>
    <t>AC0683882100420200005</t>
  </si>
  <si>
    <t>AC0683882100420200006</t>
  </si>
  <si>
    <t>AC0683882100420200007</t>
  </si>
  <si>
    <t>AC0683882100420200008</t>
  </si>
  <si>
    <t>AC0683882100420200009</t>
  </si>
  <si>
    <t>AC0683882100420200010</t>
  </si>
  <si>
    <t>AC0683882100420200011</t>
  </si>
  <si>
    <t>AC0683882100420200012</t>
  </si>
  <si>
    <t>AC0683882100420200013</t>
  </si>
  <si>
    <t>90900000-6</t>
  </si>
  <si>
    <t>PA06838821004202100002</t>
  </si>
  <si>
    <t>PA06838821004202000001</t>
  </si>
  <si>
    <t>PA06838821004202000005</t>
  </si>
  <si>
    <t>PA06838821004202000006</t>
  </si>
  <si>
    <t>D57E19000160005</t>
  </si>
  <si>
    <t>analizzatore gas  per plume vulcanici sul progetto Stromboli</t>
  </si>
  <si>
    <t>impianto di condizionamento sala  CED nuova sede </t>
  </si>
  <si>
    <t>Servizio</t>
  </si>
  <si>
    <t>PA06838821004202100003</t>
  </si>
  <si>
    <t>Servizi Integrati - sede di Milazzo</t>
  </si>
  <si>
    <t xml:space="preserve">Di questa fornitura un lotto è andato deserto </t>
  </si>
  <si>
    <t>SONO STATI EFFETTUATI PARTE DEGLI ACQUISTI</t>
  </si>
  <si>
    <t>PA06838821004202000007</t>
  </si>
  <si>
    <t>imbarcazione da lavoro</t>
  </si>
  <si>
    <t>Piattaforma OneTrust DPO</t>
  </si>
  <si>
    <t>Licenze vmware</t>
  </si>
  <si>
    <t>Sedute e materiali non ignifughi pareti e maquettes sala conferenze</t>
  </si>
  <si>
    <t xml:space="preserve">Sostituzione UTA </t>
  </si>
  <si>
    <t>Certificazione impianti e messa in sicurezza rete sismica e geodedica nazionale</t>
  </si>
  <si>
    <t>Impianti luci di emergenza</t>
  </si>
  <si>
    <t>Rifacimento facciate ammalorate</t>
  </si>
  <si>
    <t xml:space="preserve">Tabella programma biennale degli acquisti degli acquisti di forniture e servizi 2021-2022 dell'Amministrazione INGV </t>
  </si>
  <si>
    <t>2021</t>
  </si>
  <si>
    <t>marche</t>
  </si>
  <si>
    <t>servizio</t>
  </si>
  <si>
    <t>50312300-8</t>
  </si>
  <si>
    <t xml:space="preserve"> manutenzione ordinaria e straordinaria di apparati  per rete valtiberina</t>
  </si>
  <si>
    <t>Milena Moretti</t>
  </si>
  <si>
    <t>ONT06838821004202100001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</si>
</sst>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  <numFmt numFmtId="178" formatCode="[$€-2]\ #,##0;[Red]\-[$€-2]\ #,##0"/>
    <numFmt numFmtId="179" formatCode="#,##0.00\ &quot;€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7">
    <xf numFmtId="0" fontId="0" fillId="0" borderId="0" xfId="0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11" fillId="0" borderId="10" xfId="49" applyNumberFormat="1" applyFont="1" applyBorder="1" applyAlignment="1" applyProtection="1">
      <alignment horizontal="center" wrapText="1"/>
      <protection locked="0"/>
    </xf>
    <xf numFmtId="49" fontId="11" fillId="0" borderId="10" xfId="49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>
      <alignment wrapText="1"/>
    </xf>
    <xf numFmtId="49" fontId="11" fillId="0" borderId="10" xfId="49" applyNumberFormat="1" applyFont="1" applyBorder="1" applyAlignment="1" applyProtection="1">
      <alignment horizontal="left" wrapText="1"/>
      <protection locked="0"/>
    </xf>
    <xf numFmtId="49" fontId="11" fillId="0" borderId="10" xfId="49" applyNumberFormat="1" applyFont="1" applyBorder="1" applyAlignment="1" applyProtection="1">
      <alignment horizontal="center" vertical="center" wrapText="1"/>
      <protection locked="0"/>
    </xf>
    <xf numFmtId="49" fontId="11" fillId="0" borderId="10" xfId="49" applyNumberFormat="1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 quotePrefix="1">
      <alignment horizontal="left" wrapText="1"/>
    </xf>
    <xf numFmtId="4" fontId="5" fillId="33" borderId="0" xfId="0" applyNumberFormat="1" applyFont="1" applyFill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4" fontId="7" fillId="33" borderId="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wrapText="1"/>
    </xf>
    <xf numFmtId="4" fontId="5" fillId="34" borderId="0" xfId="0" applyNumberFormat="1" applyFont="1" applyFill="1" applyAlignment="1">
      <alignment wrapText="1"/>
    </xf>
    <xf numFmtId="4" fontId="7" fillId="34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wrapText="1"/>
    </xf>
    <xf numFmtId="49" fontId="11" fillId="35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 quotePrefix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22" fillId="33" borderId="0" xfId="0" applyNumberFormat="1" applyFont="1" applyFill="1" applyAlignment="1">
      <alignment wrapText="1"/>
    </xf>
    <xf numFmtId="4" fontId="11" fillId="0" borderId="0" xfId="0" applyNumberFormat="1" applyFont="1" applyAlignment="1">
      <alignment horizontal="justify" vertical="center" wrapText="1"/>
    </xf>
    <xf numFmtId="4" fontId="41" fillId="33" borderId="0" xfId="0" applyNumberFormat="1" applyFont="1" applyFill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11" fillId="35" borderId="10" xfId="49" applyNumberFormat="1" applyFont="1" applyFill="1" applyBorder="1" applyAlignment="1" applyProtection="1">
      <alignment horizont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4" fontId="10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49" fontId="11" fillId="0" borderId="33" xfId="0" applyNumberFormat="1" applyFont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172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 quotePrefix="1">
      <alignment vertical="center"/>
    </xf>
    <xf numFmtId="0" fontId="9" fillId="0" borderId="0" xfId="0" applyFont="1" applyAlignment="1">
      <alignment horizontal="center" vertical="center"/>
    </xf>
    <xf numFmtId="4" fontId="7" fillId="33" borderId="0" xfId="0" applyNumberFormat="1" applyFont="1" applyFill="1" applyAlignment="1">
      <alignment horizontal="left" vertical="top" wrapText="1"/>
    </xf>
    <xf numFmtId="4" fontId="3" fillId="35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4" fontId="3" fillId="35" borderId="10" xfId="0" applyNumberFormat="1" applyFont="1" applyFill="1" applyBorder="1" applyAlignment="1">
      <alignment horizontal="center" wrapText="1"/>
    </xf>
    <xf numFmtId="4" fontId="1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1" fillId="0" borderId="10" xfId="0" applyNumberFormat="1" applyFont="1" applyBorder="1" applyAlignment="1">
      <alignment horizontal="center" wrapText="1"/>
    </xf>
    <xf numFmtId="1" fontId="11" fillId="35" borderId="10" xfId="49" applyNumberFormat="1" applyFont="1" applyFill="1" applyBorder="1" applyAlignment="1" applyProtection="1">
      <alignment horizontal="center" wrapText="1"/>
      <protection locked="0"/>
    </xf>
    <xf numFmtId="1" fontId="11" fillId="35" borderId="14" xfId="49" applyNumberFormat="1" applyFont="1" applyFill="1" applyBorder="1" applyAlignment="1" applyProtection="1">
      <alignment horizontal="center" wrapText="1"/>
      <protection locked="0"/>
    </xf>
    <xf numFmtId="0" fontId="1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" fontId="11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1" fontId="11" fillId="35" borderId="10" xfId="49" applyNumberFormat="1" applyFont="1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>
      <alignment wrapText="1"/>
    </xf>
    <xf numFmtId="4" fontId="71" fillId="0" borderId="0" xfId="0" applyNumberFormat="1" applyFont="1" applyAlignment="1">
      <alignment wrapText="1"/>
    </xf>
    <xf numFmtId="4" fontId="72" fillId="0" borderId="0" xfId="0" applyNumberFormat="1" applyFont="1" applyAlignment="1">
      <alignment wrapText="1"/>
    </xf>
    <xf numFmtId="0" fontId="72" fillId="0" borderId="34" xfId="0" applyFont="1" applyBorder="1" applyAlignment="1">
      <alignment horizontal="center" vertical="center"/>
    </xf>
    <xf numFmtId="0" fontId="73" fillId="0" borderId="34" xfId="0" applyFont="1" applyBorder="1" applyAlignment="1">
      <alignment horizontal="left" vertical="center" wrapText="1"/>
    </xf>
    <xf numFmtId="4" fontId="74" fillId="0" borderId="34" xfId="0" applyNumberFormat="1" applyFont="1" applyBorder="1" applyAlignment="1">
      <alignment horizontal="center" vertical="center" wrapText="1"/>
    </xf>
    <xf numFmtId="4" fontId="73" fillId="0" borderId="34" xfId="0" applyNumberFormat="1" applyFont="1" applyBorder="1" applyAlignment="1">
      <alignment horizontal="right" vertical="center"/>
    </xf>
    <xf numFmtId="0" fontId="73" fillId="0" borderId="34" xfId="0" applyFont="1" applyBorder="1" applyAlignment="1">
      <alignment horizontal="left" vertical="center"/>
    </xf>
    <xf numFmtId="4" fontId="75" fillId="0" borderId="34" xfId="0" applyNumberFormat="1" applyFont="1" applyBorder="1" applyAlignment="1">
      <alignment wrapText="1"/>
    </xf>
    <xf numFmtId="4" fontId="76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/>
    </xf>
    <xf numFmtId="4" fontId="71" fillId="0" borderId="34" xfId="0" applyNumberFormat="1" applyFont="1" applyBorder="1" applyAlignment="1">
      <alignment horizontal="center" vertical="center"/>
    </xf>
    <xf numFmtId="49" fontId="70" fillId="0" borderId="34" xfId="0" applyNumberFormat="1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4" fontId="71" fillId="0" borderId="34" xfId="0" applyNumberFormat="1" applyFont="1" applyBorder="1" applyAlignment="1">
      <alignment wrapText="1"/>
    </xf>
    <xf numFmtId="4" fontId="77" fillId="0" borderId="34" xfId="0" applyNumberFormat="1" applyFont="1" applyBorder="1" applyAlignment="1">
      <alignment horizontal="center" vertical="center" wrapText="1"/>
    </xf>
    <xf numFmtId="4" fontId="72" fillId="0" borderId="34" xfId="0" applyNumberFormat="1" applyFont="1" applyBorder="1" applyAlignment="1">
      <alignment wrapText="1"/>
    </xf>
    <xf numFmtId="4" fontId="71" fillId="37" borderId="34" xfId="0" applyNumberFormat="1" applyFont="1" applyFill="1" applyBorder="1" applyAlignment="1">
      <alignment horizontal="center" wrapText="1"/>
    </xf>
    <xf numFmtId="4" fontId="71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center"/>
    </xf>
    <xf numFmtId="4" fontId="71" fillId="0" borderId="0" xfId="0" applyNumberFormat="1" applyFont="1" applyAlignment="1">
      <alignment horizontal="left" wrapText="1"/>
    </xf>
    <xf numFmtId="4" fontId="72" fillId="0" borderId="0" xfId="0" applyNumberFormat="1" applyFont="1" applyAlignment="1">
      <alignment horizontal="left" wrapText="1"/>
    </xf>
    <xf numFmtId="4" fontId="77" fillId="37" borderId="0" xfId="0" applyNumberFormat="1" applyFont="1" applyFill="1" applyAlignment="1">
      <alignment wrapText="1"/>
    </xf>
    <xf numFmtId="4" fontId="78" fillId="0" borderId="0" xfId="0" applyNumberFormat="1" applyFont="1" applyAlignment="1">
      <alignment horizontal="left" vertical="center" wrapText="1"/>
    </xf>
    <xf numFmtId="4" fontId="75" fillId="37" borderId="0" xfId="0" applyNumberFormat="1" applyFont="1" applyFill="1" applyAlignment="1">
      <alignment horizontal="left" vertical="top" wrapText="1"/>
    </xf>
    <xf numFmtId="0" fontId="70" fillId="35" borderId="34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wrapText="1"/>
    </xf>
    <xf numFmtId="4" fontId="21" fillId="35" borderId="10" xfId="0" applyNumberFormat="1" applyFont="1" applyFill="1" applyBorder="1" applyAlignment="1">
      <alignment horizontal="center" vertical="center" wrapText="1"/>
    </xf>
    <xf numFmtId="172" fontId="11" fillId="35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49" fontId="11" fillId="35" borderId="10" xfId="49" applyNumberFormat="1" applyFont="1" applyFill="1" applyBorder="1" applyAlignment="1" applyProtection="1">
      <alignment wrapText="1"/>
      <protection locked="0"/>
    </xf>
    <xf numFmtId="49" fontId="11" fillId="35" borderId="17" xfId="49" applyNumberFormat="1" applyFont="1" applyFill="1" applyBorder="1" applyAlignment="1" applyProtection="1">
      <alignment horizontal="center" wrapText="1"/>
      <protection locked="0"/>
    </xf>
    <xf numFmtId="49" fontId="11" fillId="35" borderId="36" xfId="49" applyNumberFormat="1" applyFont="1" applyFill="1" applyBorder="1" applyAlignment="1" applyProtection="1">
      <alignment horizontal="center" wrapText="1"/>
      <protection locked="0"/>
    </xf>
    <xf numFmtId="0" fontId="9" fillId="35" borderId="16" xfId="0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wrapText="1"/>
    </xf>
    <xf numFmtId="169" fontId="0" fillId="35" borderId="10" xfId="0" applyNumberFormat="1" applyFill="1" applyBorder="1" applyAlignment="1">
      <alignment horizontal="right" wrapText="1"/>
    </xf>
    <xf numFmtId="177" fontId="79" fillId="35" borderId="10" xfId="0" applyNumberFormat="1" applyFont="1" applyFill="1" applyBorder="1" applyAlignment="1">
      <alignment/>
    </xf>
    <xf numFmtId="49" fontId="11" fillId="35" borderId="10" xfId="49" applyNumberFormat="1" applyFont="1" applyFill="1" applyBorder="1" applyAlignment="1" applyProtection="1">
      <alignment horizontal="left" wrapText="1"/>
      <protection locked="0"/>
    </xf>
    <xf numFmtId="49" fontId="11" fillId="35" borderId="10" xfId="49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8" fillId="35" borderId="10" xfId="49" applyFont="1" applyFill="1" applyBorder="1" applyAlignment="1" applyProtection="1">
      <alignment horizontal="center" vertical="center"/>
      <protection locked="0"/>
    </xf>
    <xf numFmtId="49" fontId="0" fillId="35" borderId="10" xfId="49" applyNumberFormat="1" applyFill="1" applyBorder="1" applyAlignment="1">
      <alignment wrapText="1"/>
      <protection/>
    </xf>
    <xf numFmtId="0" fontId="1" fillId="35" borderId="10" xfId="0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8" fontId="11" fillId="35" borderId="10" xfId="0" applyNumberFormat="1" applyFont="1" applyFill="1" applyBorder="1" applyAlignment="1">
      <alignment horizontal="center" vertical="center" wrapText="1"/>
    </xf>
    <xf numFmtId="8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4" fontId="11" fillId="35" borderId="0" xfId="0" applyNumberFormat="1" applyFont="1" applyFill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0" fontId="0" fillId="35" borderId="0" xfId="0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 wrapText="1"/>
    </xf>
    <xf numFmtId="169" fontId="0" fillId="35" borderId="13" xfId="0" applyNumberFormat="1" applyFill="1" applyBorder="1" applyAlignment="1">
      <alignment horizontal="right" wrapText="1"/>
    </xf>
    <xf numFmtId="0" fontId="10" fillId="35" borderId="10" xfId="0" applyFont="1" applyFill="1" applyBorder="1" applyAlignment="1">
      <alignment horizontal="center" vertical="center"/>
    </xf>
    <xf numFmtId="4" fontId="3" fillId="35" borderId="0" xfId="0" applyNumberFormat="1" applyFont="1" applyFill="1" applyAlignment="1">
      <alignment wrapText="1"/>
    </xf>
    <xf numFmtId="49" fontId="11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1" fillId="35" borderId="10" xfId="0" applyNumberFormat="1" applyFont="1" applyFill="1" applyBorder="1" applyAlignment="1">
      <alignment wrapText="1"/>
    </xf>
    <xf numFmtId="179" fontId="67" fillId="0" borderId="10" xfId="0" applyNumberFormat="1" applyFont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48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0" fillId="0" borderId="43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/>
    </xf>
    <xf numFmtId="4" fontId="3" fillId="0" borderId="44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/>
    </xf>
    <xf numFmtId="0" fontId="80" fillId="0" borderId="45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wrapText="1"/>
    </xf>
    <xf numFmtId="0" fontId="80" fillId="0" borderId="35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wrapText="1"/>
    </xf>
    <xf numFmtId="4" fontId="81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9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1" fontId="11" fillId="35" borderId="10" xfId="49" applyNumberFormat="1" applyFont="1" applyFill="1" applyBorder="1" applyAlignment="1" applyProtection="1">
      <alignment horizontal="center" vertical="center" wrapText="1"/>
      <protection locked="0"/>
    </xf>
    <xf numFmtId="4" fontId="17" fillId="0" borderId="20" xfId="0" applyNumberFormat="1" applyFont="1" applyBorder="1" applyAlignment="1">
      <alignment horizontal="right" vertical="center"/>
    </xf>
    <xf numFmtId="0" fontId="15" fillId="0" borderId="0" xfId="48" applyFont="1" applyBorder="1" applyAlignment="1">
      <alignment horizontal="center" vertical="center" wrapText="1"/>
      <protection/>
    </xf>
    <xf numFmtId="0" fontId="8" fillId="0" borderId="0" xfId="48" applyFont="1" applyBorder="1" applyAlignment="1">
      <alignment wrapText="1"/>
      <protection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5" fillId="0" borderId="5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left" vertical="center"/>
    </xf>
    <xf numFmtId="4" fontId="22" fillId="36" borderId="54" xfId="0" applyNumberFormat="1" applyFont="1" applyFill="1" applyBorder="1" applyAlignment="1">
      <alignment horizontal="center" vertical="center" wrapText="1"/>
    </xf>
    <xf numFmtId="4" fontId="11" fillId="36" borderId="37" xfId="0" applyNumberFormat="1" applyFont="1" applyFill="1" applyBorder="1" applyAlignment="1">
      <alignment horizontal="center" vertical="center" wrapText="1"/>
    </xf>
    <xf numFmtId="4" fontId="11" fillId="36" borderId="55" xfId="0" applyNumberFormat="1" applyFont="1" applyFill="1" applyBorder="1" applyAlignment="1">
      <alignment horizontal="center" vertical="center" wrapText="1"/>
    </xf>
    <xf numFmtId="4" fontId="22" fillId="0" borderId="56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0" xfId="0" applyNumberFormat="1" applyFont="1" applyAlignment="1" quotePrefix="1">
      <alignment horizontal="left" wrapText="1"/>
    </xf>
    <xf numFmtId="4" fontId="22" fillId="0" borderId="56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4" fontId="11" fillId="0" borderId="15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22" fillId="0" borderId="54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wrapText="1"/>
    </xf>
    <xf numFmtId="4" fontId="11" fillId="0" borderId="55" xfId="0" applyNumberFormat="1" applyFont="1" applyBorder="1" applyAlignment="1">
      <alignment wrapText="1"/>
    </xf>
    <xf numFmtId="49" fontId="22" fillId="36" borderId="56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wrapText="1"/>
    </xf>
    <xf numFmtId="49" fontId="11" fillId="36" borderId="15" xfId="0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22" fillId="0" borderId="57" xfId="0" applyNumberFormat="1" applyFont="1" applyBorder="1" applyAlignment="1">
      <alignment horizontal="left" vertical="center"/>
    </xf>
    <xf numFmtId="4" fontId="11" fillId="0" borderId="0" xfId="0" applyNumberFormat="1" applyFont="1" applyFill="1" applyAlignment="1" quotePrefix="1">
      <alignment horizontal="left" wrapText="1"/>
    </xf>
    <xf numFmtId="4" fontId="11" fillId="0" borderId="0" xfId="0" applyNumberFormat="1" applyFont="1" applyAlignment="1" quotePrefix="1">
      <alignment horizontal="left"/>
    </xf>
    <xf numFmtId="4" fontId="41" fillId="0" borderId="58" xfId="0" applyNumberFormat="1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wrapText="1"/>
    </xf>
    <xf numFmtId="4" fontId="1" fillId="0" borderId="6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22" fillId="0" borderId="61" xfId="0" applyNumberFormat="1" applyFont="1" applyBorder="1" applyAlignment="1">
      <alignment horizontal="center" vertical="center" wrapText="1"/>
    </xf>
    <xf numFmtId="4" fontId="22" fillId="0" borderId="62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22" fillId="0" borderId="63" xfId="0" applyNumberFormat="1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wrapText="1"/>
    </xf>
    <xf numFmtId="4" fontId="11" fillId="0" borderId="65" xfId="0" applyNumberFormat="1" applyFont="1" applyBorder="1" applyAlignment="1">
      <alignment wrapText="1"/>
    </xf>
    <xf numFmtId="4" fontId="22" fillId="36" borderId="56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wrapText="1"/>
    </xf>
    <xf numFmtId="4" fontId="11" fillId="36" borderId="15" xfId="0" applyNumberFormat="1" applyFont="1" applyFill="1" applyBorder="1" applyAlignment="1">
      <alignment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55" xfId="0" applyNumberFormat="1" applyFont="1" applyBorder="1" applyAlignment="1">
      <alignment horizontal="center" vertical="center" wrapText="1"/>
    </xf>
    <xf numFmtId="4" fontId="49" fillId="0" borderId="54" xfId="0" applyNumberFormat="1" applyFont="1" applyBorder="1" applyAlignment="1">
      <alignment horizontal="center" vertical="center" wrapText="1"/>
    </xf>
    <xf numFmtId="4" fontId="49" fillId="0" borderId="37" xfId="0" applyNumberFormat="1" applyFont="1" applyBorder="1" applyAlignment="1">
      <alignment horizontal="center" vertical="center" wrapText="1"/>
    </xf>
    <xf numFmtId="4" fontId="49" fillId="0" borderId="5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Alignment="1" quotePrefix="1">
      <alignment horizontal="left" wrapText="1"/>
    </xf>
    <xf numFmtId="4" fontId="3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 horizontal="left" vertical="center" wrapText="1"/>
    </xf>
    <xf numFmtId="4" fontId="3" fillId="0" borderId="0" xfId="0" applyNumberFormat="1" applyFont="1" applyFill="1" applyAlignment="1" quotePrefix="1">
      <alignment horizontal="left" wrapText="1"/>
    </xf>
    <xf numFmtId="4" fontId="3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4" fillId="0" borderId="14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9" fontId="24" fillId="36" borderId="10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24" fillId="0" borderId="37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36" borderId="14" xfId="0" applyNumberFormat="1" applyFont="1" applyFill="1" applyBorder="1" applyAlignment="1">
      <alignment horizontal="center" vertical="center" wrapText="1"/>
    </xf>
    <xf numFmtId="4" fontId="19" fillId="36" borderId="37" xfId="0" applyNumberFormat="1" applyFont="1" applyFill="1" applyBorder="1" applyAlignment="1">
      <alignment horizontal="center" vertical="center" wrapText="1"/>
    </xf>
    <xf numFmtId="4" fontId="19" fillId="36" borderId="13" xfId="0" applyNumberFormat="1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4" fontId="19" fillId="36" borderId="10" xfId="0" applyNumberFormat="1" applyFont="1" applyFill="1" applyBorder="1" applyAlignment="1">
      <alignment wrapText="1"/>
    </xf>
    <xf numFmtId="4" fontId="13" fillId="0" borderId="57" xfId="0" applyNumberFormat="1" applyFont="1" applyBorder="1" applyAlignment="1">
      <alignment horizontal="left" vertical="center"/>
    </xf>
    <xf numFmtId="4" fontId="8" fillId="0" borderId="0" xfId="0" applyNumberFormat="1" applyFont="1" applyAlignment="1">
      <alignment horizontal="left" vertical="top" wrapText="1"/>
    </xf>
    <xf numFmtId="4" fontId="19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4" fontId="77" fillId="39" borderId="66" xfId="0" applyNumberFormat="1" applyFont="1" applyFill="1" applyBorder="1" applyAlignment="1">
      <alignment horizontal="center" vertical="center" wrapText="1"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4" fontId="77" fillId="0" borderId="66" xfId="0" applyNumberFormat="1" applyFont="1" applyBorder="1" applyAlignment="1">
      <alignment horizontal="center" vertical="center" wrapText="1"/>
    </xf>
    <xf numFmtId="4" fontId="71" fillId="0" borderId="66" xfId="0" applyNumberFormat="1" applyFont="1" applyBorder="1" applyAlignment="1">
      <alignment horizontal="center" vertical="center" wrapText="1"/>
    </xf>
    <xf numFmtId="4" fontId="71" fillId="0" borderId="69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/>
    </xf>
    <xf numFmtId="4" fontId="77" fillId="0" borderId="6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/>
    </xf>
    <xf numFmtId="4" fontId="77" fillId="0" borderId="69" xfId="0" applyNumberFormat="1" applyFont="1" applyBorder="1" applyAlignment="1">
      <alignment horizontal="center" vertical="center" wrapText="1"/>
    </xf>
    <xf numFmtId="4" fontId="82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" fontId="71" fillId="0" borderId="0" xfId="0" applyNumberFormat="1" applyFont="1" applyAlignment="1">
      <alignment horizontal="left" wrapText="1"/>
    </xf>
    <xf numFmtId="4" fontId="83" fillId="0" borderId="0" xfId="0" applyNumberFormat="1" applyFont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  <xf numFmtId="4" fontId="75" fillId="0" borderId="66" xfId="0" applyNumberFormat="1" applyFont="1" applyBorder="1" applyAlignment="1">
      <alignment horizontal="center" vertical="center" wrapText="1"/>
    </xf>
    <xf numFmtId="4" fontId="72" fillId="0" borderId="0" xfId="0" applyNumberFormat="1" applyFont="1" applyAlignment="1">
      <alignment horizontal="left" vertical="top" wrapText="1"/>
    </xf>
    <xf numFmtId="4" fontId="71" fillId="0" borderId="66" xfId="0" applyNumberFormat="1" applyFont="1" applyBorder="1" applyAlignment="1">
      <alignment horizontal="center" vertical="center"/>
    </xf>
    <xf numFmtId="4" fontId="77" fillId="0" borderId="66" xfId="0" applyNumberFormat="1" applyFont="1" applyBorder="1" applyAlignment="1">
      <alignment horizontal="center" vertical="center"/>
    </xf>
    <xf numFmtId="49" fontId="77" fillId="39" borderId="66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4" fontId="84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4" fontId="71" fillId="0" borderId="0" xfId="0" applyNumberFormat="1" applyFont="1" applyAlignment="1">
      <alignment horizontal="left"/>
    </xf>
    <xf numFmtId="4" fontId="72" fillId="0" borderId="0" xfId="0" applyNumberFormat="1" applyFont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9" fontId="11" fillId="35" borderId="10" xfId="49" applyNumberFormat="1" applyFont="1" applyFill="1" applyBorder="1" applyAlignment="1" applyProtection="1">
      <alignment wrapText="1"/>
      <protection locked="0"/>
    </xf>
    <xf numFmtId="49" fontId="11" fillId="35" borderId="10" xfId="49" applyNumberFormat="1" applyFont="1" applyFill="1" applyBorder="1" applyAlignment="1" applyProtection="1">
      <alignment horizontal="center" wrapText="1"/>
      <protection locked="0"/>
    </xf>
    <xf numFmtId="0" fontId="71" fillId="35" borderId="10" xfId="0" applyFont="1" applyFill="1" applyBorder="1" applyAlignment="1">
      <alignment horizontal="justify" vertical="center" wrapText="1"/>
    </xf>
    <xf numFmtId="0" fontId="4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49" fontId="11" fillId="35" borderId="14" xfId="0" applyNumberFormat="1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49" fontId="11" fillId="35" borderId="14" xfId="49" applyNumberFormat="1" applyFont="1" applyFill="1" applyBorder="1" applyAlignment="1" applyProtection="1">
      <alignment horizontal="center" wrapText="1"/>
      <protection locked="0"/>
    </xf>
    <xf numFmtId="4" fontId="3" fillId="35" borderId="14" xfId="0" applyNumberFormat="1" applyFont="1" applyFill="1" applyBorder="1" applyAlignment="1">
      <alignment wrapText="1"/>
    </xf>
    <xf numFmtId="49" fontId="11" fillId="35" borderId="14" xfId="49" applyNumberFormat="1" applyFont="1" applyFill="1" applyBorder="1" applyAlignment="1" applyProtection="1">
      <alignment horizontal="center" wrapText="1"/>
      <protection locked="0"/>
    </xf>
    <xf numFmtId="49" fontId="11" fillId="35" borderId="14" xfId="49" applyNumberFormat="1" applyFont="1" applyFill="1" applyBorder="1" applyAlignment="1" applyProtection="1">
      <alignment horizontal="left" wrapText="1"/>
      <protection locked="0"/>
    </xf>
    <xf numFmtId="49" fontId="11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14" xfId="49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/>
    </xf>
    <xf numFmtId="0" fontId="9" fillId="35" borderId="14" xfId="0" applyFont="1" applyFill="1" applyBorder="1" applyAlignment="1">
      <alignment horizontal="center" vertical="center" wrapText="1"/>
    </xf>
    <xf numFmtId="172" fontId="1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4" fontId="71" fillId="35" borderId="10" xfId="0" applyNumberFormat="1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3">
      <selection activeCell="C16" sqref="C16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7109375" style="1" customWidth="1"/>
    <col min="4" max="4" width="18.710937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2" spans="1:5" ht="55.5" customHeight="1">
      <c r="A2" s="333" t="s">
        <v>379</v>
      </c>
      <c r="B2" s="334"/>
      <c r="C2" s="334"/>
      <c r="D2" s="334"/>
      <c r="E2" s="334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337" t="s">
        <v>89</v>
      </c>
      <c r="B6" s="340" t="s">
        <v>90</v>
      </c>
      <c r="C6" s="340"/>
      <c r="D6" s="341"/>
      <c r="E6" s="20"/>
      <c r="F6" s="20"/>
    </row>
    <row r="7" spans="1:6" ht="12.75">
      <c r="A7" s="338"/>
      <c r="B7" s="342" t="s">
        <v>91</v>
      </c>
      <c r="C7" s="342"/>
      <c r="D7" s="343" t="s">
        <v>92</v>
      </c>
      <c r="E7" s="20"/>
      <c r="F7" s="20"/>
    </row>
    <row r="8" spans="1:6" ht="13.5" thickBot="1">
      <c r="A8" s="339"/>
      <c r="B8" s="126" t="s">
        <v>20</v>
      </c>
      <c r="C8" s="126" t="s">
        <v>21</v>
      </c>
      <c r="D8" s="344"/>
      <c r="E8" s="20"/>
      <c r="F8" s="20"/>
    </row>
    <row r="9" spans="1:6" ht="37.5">
      <c r="A9" s="137" t="s">
        <v>93</v>
      </c>
      <c r="B9" s="134">
        <f>SUM('PON InSEA'!B9+'PON GRINT'!B9+'Sez. PA'!B9+'Sez. RM2'!B9)</f>
        <v>15452833.77</v>
      </c>
      <c r="C9" s="125">
        <f>SUM('PON InSEA'!C9+'PON GRINT'!C9)</f>
        <v>0</v>
      </c>
      <c r="D9" s="133">
        <f>SUM(B9:C9)</f>
        <v>15452833.77</v>
      </c>
      <c r="E9" s="20"/>
      <c r="F9" s="20"/>
    </row>
    <row r="10" spans="1:6" ht="37.5">
      <c r="A10" s="138" t="s">
        <v>95</v>
      </c>
      <c r="B10" s="135">
        <v>0</v>
      </c>
      <c r="C10" s="50">
        <v>0</v>
      </c>
      <c r="D10" s="130">
        <v>0</v>
      </c>
      <c r="E10" s="20"/>
      <c r="F10" s="20"/>
    </row>
    <row r="11" spans="1:6" ht="24.75">
      <c r="A11" s="138" t="s">
        <v>96</v>
      </c>
      <c r="B11" s="135">
        <v>0</v>
      </c>
      <c r="C11" s="50">
        <v>0</v>
      </c>
      <c r="D11" s="130">
        <v>0</v>
      </c>
      <c r="E11" s="20"/>
      <c r="F11" s="20"/>
    </row>
    <row r="12" spans="1:6" ht="12.75">
      <c r="A12" s="139" t="s">
        <v>97</v>
      </c>
      <c r="B12" s="131">
        <f>'Sez. AC'!B12+'Sez. BO'!B12+'Sez. ONT'!B12+'Sez. PA'!B12+'Sez. RM1'!B12+'Sez. RM2'!B12+'Sez. MI'!B12+'Sez. PI'!B12+'Sez. CT'!B12</f>
        <v>4639340.34</v>
      </c>
      <c r="C12" s="50">
        <f>SUM('Sez. AC'!C12+'Sez. BO'!C12+'Sez. ONT'!C12+'Sez. PA'!C12+'Sez. RM1'!C12+'Sez. RM2'!C12)</f>
        <v>244929.18</v>
      </c>
      <c r="D12" s="130">
        <f>B12+C12</f>
        <v>4884269.52</v>
      </c>
      <c r="E12" s="20"/>
      <c r="F12" s="20"/>
    </row>
    <row r="13" spans="1:6" ht="75">
      <c r="A13" s="138" t="s">
        <v>98</v>
      </c>
      <c r="B13" s="135">
        <v>0</v>
      </c>
      <c r="C13" s="50">
        <v>0</v>
      </c>
      <c r="D13" s="130">
        <v>0</v>
      </c>
      <c r="E13" s="20"/>
      <c r="F13" s="20"/>
    </row>
    <row r="14" spans="1:6" ht="37.5">
      <c r="A14" s="138" t="s">
        <v>99</v>
      </c>
      <c r="B14" s="135">
        <v>0</v>
      </c>
      <c r="C14" s="50">
        <v>0</v>
      </c>
      <c r="D14" s="130">
        <v>0</v>
      </c>
      <c r="E14" s="20"/>
      <c r="F14" s="20"/>
    </row>
    <row r="15" spans="1:6" ht="13.5" thickBot="1">
      <c r="A15" s="140" t="s">
        <v>100</v>
      </c>
      <c r="B15" s="136">
        <v>0</v>
      </c>
      <c r="C15" s="121">
        <v>0</v>
      </c>
      <c r="D15" s="132">
        <v>0</v>
      </c>
      <c r="E15" s="20"/>
      <c r="F15" s="20"/>
    </row>
    <row r="16" spans="1:6" s="63" customFormat="1" ht="21" customHeight="1" thickBot="1">
      <c r="A16" s="122" t="s">
        <v>101</v>
      </c>
      <c r="B16" s="129">
        <f>SUM(B9:B15)</f>
        <v>20092174.11</v>
      </c>
      <c r="C16" s="124">
        <f>SUM(C9:C15)</f>
        <v>244929.18</v>
      </c>
      <c r="D16" s="123">
        <f>SUM(D9:D15)</f>
        <v>20337103.29</v>
      </c>
      <c r="E16" s="64"/>
      <c r="F16" s="64"/>
    </row>
  </sheetData>
  <sheetProtection/>
  <mergeCells count="7">
    <mergeCell ref="A2:E2"/>
    <mergeCell ref="A3:D3"/>
    <mergeCell ref="A4:D4"/>
    <mergeCell ref="A6:A8"/>
    <mergeCell ref="B6:D6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4"/>
  <sheetViews>
    <sheetView zoomScale="89" zoomScaleNormal="89" zoomScalePageLayoutView="0" workbookViewId="0" topLeftCell="A25">
      <selection activeCell="E30" sqref="E30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8.25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117</v>
      </c>
      <c r="B2" s="356"/>
      <c r="C2" s="356"/>
      <c r="D2" s="356"/>
      <c r="E2" s="356"/>
      <c r="F2" s="356"/>
    </row>
    <row r="3" spans="1:6" ht="15">
      <c r="A3" s="335" t="s">
        <v>88</v>
      </c>
      <c r="B3" s="441"/>
      <c r="C3" s="441"/>
      <c r="D3" s="441"/>
      <c r="E3" s="20"/>
      <c r="F3" s="20"/>
    </row>
    <row r="4" spans="1:6" ht="12.75">
      <c r="A4" s="336" t="s">
        <v>104</v>
      </c>
      <c r="B4" s="441"/>
      <c r="C4" s="441"/>
      <c r="D4" s="441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442" t="s">
        <v>89</v>
      </c>
      <c r="B6" s="442" t="s">
        <v>90</v>
      </c>
      <c r="C6" s="443"/>
      <c r="D6" s="443"/>
      <c r="E6" s="20"/>
      <c r="F6" s="20"/>
    </row>
    <row r="7" spans="1:6" ht="12.75">
      <c r="A7" s="443"/>
      <c r="B7" s="442" t="s">
        <v>91</v>
      </c>
      <c r="C7" s="443"/>
      <c r="D7" s="442" t="s">
        <v>92</v>
      </c>
      <c r="E7" s="20"/>
      <c r="F7" s="20"/>
    </row>
    <row r="8" spans="1:6" ht="12.75">
      <c r="A8" s="443"/>
      <c r="B8" s="25" t="s">
        <v>20</v>
      </c>
      <c r="C8" s="25" t="s">
        <v>21</v>
      </c>
      <c r="D8" s="443"/>
      <c r="E8" s="20"/>
      <c r="F8" s="20"/>
    </row>
    <row r="9" spans="1:6" ht="37.5">
      <c r="A9" s="28" t="s">
        <v>93</v>
      </c>
      <c r="B9" s="27">
        <f>Q36</f>
        <v>1617000</v>
      </c>
      <c r="C9" s="27">
        <f>R36</f>
        <v>1623168</v>
      </c>
      <c r="D9" s="27">
        <f>B9+C9</f>
        <v>3240168</v>
      </c>
      <c r="E9" s="20"/>
      <c r="F9" s="20"/>
    </row>
    <row r="10" spans="1:6" ht="37.5">
      <c r="A10" s="28" t="s">
        <v>95</v>
      </c>
      <c r="B10" s="27" t="s">
        <v>94</v>
      </c>
      <c r="C10" s="27" t="s">
        <v>94</v>
      </c>
      <c r="D10" s="27" t="s">
        <v>94</v>
      </c>
      <c r="E10" s="20"/>
      <c r="F10" s="20"/>
    </row>
    <row r="11" spans="1:6" ht="24.75">
      <c r="A11" s="28" t="s">
        <v>96</v>
      </c>
      <c r="B11" s="27" t="s">
        <v>94</v>
      </c>
      <c r="C11" s="27" t="s">
        <v>94</v>
      </c>
      <c r="D11" s="27" t="s">
        <v>94</v>
      </c>
      <c r="E11" s="20"/>
      <c r="F11" s="20"/>
    </row>
    <row r="12" spans="1:6" ht="12.75">
      <c r="A12" s="26" t="s">
        <v>97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98</v>
      </c>
      <c r="B13" s="27" t="s">
        <v>94</v>
      </c>
      <c r="C13" s="27" t="s">
        <v>94</v>
      </c>
      <c r="D13" s="27" t="s">
        <v>94</v>
      </c>
      <c r="E13" s="20"/>
      <c r="F13" s="20"/>
    </row>
    <row r="14" spans="1:6" ht="37.5">
      <c r="A14" s="28" t="s">
        <v>99</v>
      </c>
      <c r="B14" s="27" t="s">
        <v>94</v>
      </c>
      <c r="C14" s="27" t="s">
        <v>94</v>
      </c>
      <c r="D14" s="27" t="s">
        <v>94</v>
      </c>
      <c r="E14" s="20"/>
      <c r="F14" s="20"/>
    </row>
    <row r="15" spans="1:6" ht="12.75">
      <c r="A15" s="26" t="s">
        <v>100</v>
      </c>
      <c r="B15" s="27" t="s">
        <v>94</v>
      </c>
      <c r="C15" s="27" t="s">
        <v>94</v>
      </c>
      <c r="D15" s="27" t="s">
        <v>94</v>
      </c>
      <c r="E15" s="20"/>
      <c r="F15" s="20"/>
    </row>
    <row r="16" spans="1:6" ht="27.75" customHeight="1">
      <c r="A16" s="29" t="s">
        <v>101</v>
      </c>
      <c r="B16" s="27">
        <f>B9</f>
        <v>1617000</v>
      </c>
      <c r="C16" s="27">
        <f>C9</f>
        <v>1623168</v>
      </c>
      <c r="D16" s="27">
        <f>D9</f>
        <v>3240168</v>
      </c>
      <c r="E16" s="20"/>
      <c r="F16" s="20"/>
    </row>
    <row r="18" spans="1:25" ht="24" customHeight="1">
      <c r="A18" s="365" t="s">
        <v>181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117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346" t="s">
        <v>1</v>
      </c>
      <c r="B23" s="363" t="s">
        <v>2</v>
      </c>
      <c r="C23" s="363" t="s">
        <v>3</v>
      </c>
      <c r="D23" s="346" t="s">
        <v>4</v>
      </c>
      <c r="E23" s="346" t="s">
        <v>5</v>
      </c>
      <c r="F23" s="346" t="s">
        <v>6</v>
      </c>
      <c r="G23" s="346" t="s">
        <v>7</v>
      </c>
      <c r="H23" s="346" t="s">
        <v>8</v>
      </c>
      <c r="I23" s="363" t="s">
        <v>9</v>
      </c>
      <c r="J23" s="350" t="s">
        <v>10</v>
      </c>
      <c r="K23" s="350" t="s">
        <v>11</v>
      </c>
      <c r="L23" s="346" t="s">
        <v>12</v>
      </c>
      <c r="M23" s="346" t="s">
        <v>13</v>
      </c>
      <c r="N23" s="346" t="s">
        <v>14</v>
      </c>
      <c r="O23" s="348" t="s">
        <v>15</v>
      </c>
      <c r="P23" s="348" t="s">
        <v>16</v>
      </c>
      <c r="Q23" s="350" t="s">
        <v>17</v>
      </c>
      <c r="R23" s="350"/>
      <c r="S23" s="350"/>
      <c r="T23" s="350"/>
      <c r="U23" s="350"/>
      <c r="V23" s="350"/>
      <c r="W23" s="346" t="s">
        <v>18</v>
      </c>
      <c r="X23" s="346"/>
      <c r="Y23" s="351" t="s">
        <v>19</v>
      </c>
    </row>
    <row r="24" spans="1:25" ht="12.75">
      <c r="A24" s="347"/>
      <c r="B24" s="367"/>
      <c r="C24" s="367"/>
      <c r="D24" s="346"/>
      <c r="E24" s="347"/>
      <c r="F24" s="346"/>
      <c r="G24" s="346"/>
      <c r="H24" s="346"/>
      <c r="I24" s="364"/>
      <c r="J24" s="354"/>
      <c r="K24" s="354"/>
      <c r="L24" s="347"/>
      <c r="M24" s="347"/>
      <c r="N24" s="347"/>
      <c r="O24" s="349"/>
      <c r="P24" s="349"/>
      <c r="Q24" s="353" t="s">
        <v>20</v>
      </c>
      <c r="R24" s="353" t="s">
        <v>21</v>
      </c>
      <c r="S24" s="353" t="s">
        <v>22</v>
      </c>
      <c r="T24" s="345" t="s">
        <v>23</v>
      </c>
      <c r="U24" s="345" t="s">
        <v>24</v>
      </c>
      <c r="V24" s="345"/>
      <c r="W24" s="346" t="s">
        <v>25</v>
      </c>
      <c r="X24" s="346" t="s">
        <v>26</v>
      </c>
      <c r="Y24" s="352"/>
    </row>
    <row r="25" spans="1:25" ht="28.5" customHeight="1">
      <c r="A25" s="347"/>
      <c r="B25" s="367"/>
      <c r="C25" s="367"/>
      <c r="D25" s="346"/>
      <c r="E25" s="347"/>
      <c r="F25" s="346"/>
      <c r="G25" s="346"/>
      <c r="H25" s="346"/>
      <c r="I25" s="364"/>
      <c r="J25" s="354"/>
      <c r="K25" s="354"/>
      <c r="L25" s="347"/>
      <c r="M25" s="347"/>
      <c r="N25" s="347"/>
      <c r="O25" s="349"/>
      <c r="P25" s="349"/>
      <c r="Q25" s="347"/>
      <c r="R25" s="347"/>
      <c r="S25" s="347"/>
      <c r="T25" s="354"/>
      <c r="U25" s="4" t="s">
        <v>27</v>
      </c>
      <c r="V25" s="4" t="s">
        <v>28</v>
      </c>
      <c r="W25" s="346"/>
      <c r="X25" s="346"/>
      <c r="Y25" s="352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54" customHeight="1">
      <c r="A27" s="252" t="s">
        <v>223</v>
      </c>
      <c r="B27" s="252" t="s">
        <v>30</v>
      </c>
      <c r="C27" s="331">
        <v>2020</v>
      </c>
      <c r="D27" s="232">
        <v>2021</v>
      </c>
      <c r="E27" s="236" t="s">
        <v>112</v>
      </c>
      <c r="F27" s="93" t="s">
        <v>42</v>
      </c>
      <c r="G27" s="235"/>
      <c r="H27" s="93" t="s">
        <v>42</v>
      </c>
      <c r="I27" s="243" t="s">
        <v>113</v>
      </c>
      <c r="J27" s="236" t="s">
        <v>114</v>
      </c>
      <c r="K27" s="244"/>
      <c r="L27" s="236" t="s">
        <v>172</v>
      </c>
      <c r="M27" s="93" t="s">
        <v>45</v>
      </c>
      <c r="N27" s="93" t="s">
        <v>115</v>
      </c>
      <c r="O27" s="245">
        <v>12</v>
      </c>
      <c r="P27" s="245" t="s">
        <v>42</v>
      </c>
      <c r="Q27" s="153">
        <v>320000</v>
      </c>
      <c r="R27" s="153">
        <v>200000</v>
      </c>
      <c r="S27" s="153"/>
      <c r="T27" s="153">
        <f>(Q27+R27)</f>
        <v>520000</v>
      </c>
      <c r="U27" s="4"/>
      <c r="V27" s="6"/>
      <c r="W27" s="67"/>
      <c r="X27" s="6"/>
      <c r="Y27" s="8">
        <v>1</v>
      </c>
    </row>
    <row r="28" spans="1:25" ht="45.75" customHeight="1">
      <c r="A28" s="252" t="s">
        <v>224</v>
      </c>
      <c r="B28" s="252" t="s">
        <v>30</v>
      </c>
      <c r="C28" s="331">
        <v>2020</v>
      </c>
      <c r="D28" s="232">
        <v>2021</v>
      </c>
      <c r="E28" s="236" t="s">
        <v>112</v>
      </c>
      <c r="F28" s="93" t="s">
        <v>42</v>
      </c>
      <c r="G28" s="235"/>
      <c r="H28" s="93" t="s">
        <v>42</v>
      </c>
      <c r="I28" s="236" t="s">
        <v>113</v>
      </c>
      <c r="J28" s="236" t="s">
        <v>116</v>
      </c>
      <c r="K28" s="246"/>
      <c r="L28" s="247" t="s">
        <v>173</v>
      </c>
      <c r="M28" s="93" t="s">
        <v>48</v>
      </c>
      <c r="N28" s="93" t="s">
        <v>115</v>
      </c>
      <c r="O28" s="245">
        <v>12</v>
      </c>
      <c r="P28" s="245" t="s">
        <v>42</v>
      </c>
      <c r="Q28" s="153">
        <v>450000</v>
      </c>
      <c r="R28" s="153">
        <v>700000</v>
      </c>
      <c r="S28" s="153"/>
      <c r="T28" s="153">
        <f>(Q28+R28)</f>
        <v>1150000</v>
      </c>
      <c r="U28" s="4"/>
      <c r="V28" s="6"/>
      <c r="W28" s="67"/>
      <c r="X28" s="6"/>
      <c r="Y28" s="8">
        <v>1</v>
      </c>
    </row>
    <row r="29" spans="1:25" ht="25.5" customHeight="1">
      <c r="A29" s="252" t="s">
        <v>225</v>
      </c>
      <c r="B29" s="252" t="s">
        <v>30</v>
      </c>
      <c r="C29" s="331">
        <v>2020</v>
      </c>
      <c r="D29" s="232">
        <v>2021</v>
      </c>
      <c r="E29" s="236" t="s">
        <v>112</v>
      </c>
      <c r="F29" s="93" t="s">
        <v>42</v>
      </c>
      <c r="G29" s="235"/>
      <c r="H29" s="93" t="s">
        <v>42</v>
      </c>
      <c r="I29" s="236" t="s">
        <v>113</v>
      </c>
      <c r="J29" s="236" t="s">
        <v>114</v>
      </c>
      <c r="K29" s="246"/>
      <c r="L29" s="247" t="s">
        <v>174</v>
      </c>
      <c r="M29" s="93" t="s">
        <v>48</v>
      </c>
      <c r="N29" s="93" t="s">
        <v>115</v>
      </c>
      <c r="O29" s="245">
        <v>12</v>
      </c>
      <c r="P29" s="245" t="s">
        <v>42</v>
      </c>
      <c r="Q29" s="153">
        <v>38000</v>
      </c>
      <c r="R29" s="153">
        <v>78000</v>
      </c>
      <c r="S29" s="153"/>
      <c r="T29" s="153">
        <f>(Q29+R29)</f>
        <v>116000</v>
      </c>
      <c r="U29" s="4"/>
      <c r="V29" s="6"/>
      <c r="W29" s="67"/>
      <c r="X29" s="6"/>
      <c r="Y29" s="8">
        <v>1</v>
      </c>
    </row>
    <row r="30" spans="1:25" ht="30.75" customHeight="1">
      <c r="A30" s="252" t="s">
        <v>226</v>
      </c>
      <c r="B30" s="252" t="s">
        <v>30</v>
      </c>
      <c r="C30" s="331">
        <v>2020</v>
      </c>
      <c r="D30" s="232">
        <v>2021</v>
      </c>
      <c r="E30" s="236" t="s">
        <v>112</v>
      </c>
      <c r="F30" s="93" t="s">
        <v>42</v>
      </c>
      <c r="G30" s="235"/>
      <c r="H30" s="93" t="s">
        <v>42</v>
      </c>
      <c r="I30" s="236" t="s">
        <v>113</v>
      </c>
      <c r="J30" s="236" t="s">
        <v>116</v>
      </c>
      <c r="K30" s="244"/>
      <c r="L30" s="236" t="s">
        <v>175</v>
      </c>
      <c r="M30" s="93" t="s">
        <v>48</v>
      </c>
      <c r="N30" s="93" t="s">
        <v>115</v>
      </c>
      <c r="O30" s="245">
        <v>12</v>
      </c>
      <c r="P30" s="245" t="s">
        <v>42</v>
      </c>
      <c r="Q30" s="153">
        <v>0</v>
      </c>
      <c r="R30" s="153">
        <v>150000</v>
      </c>
      <c r="S30" s="153"/>
      <c r="T30" s="153">
        <f>(Q30+R30)</f>
        <v>150000</v>
      </c>
      <c r="U30" s="4"/>
      <c r="V30" s="6"/>
      <c r="W30" s="67"/>
      <c r="X30" s="6"/>
      <c r="Y30" s="8">
        <v>1</v>
      </c>
    </row>
    <row r="31" spans="1:25" ht="38.25" customHeight="1">
      <c r="A31" s="252" t="s">
        <v>227</v>
      </c>
      <c r="B31" s="252" t="s">
        <v>30</v>
      </c>
      <c r="C31" s="331">
        <v>2020</v>
      </c>
      <c r="D31" s="232">
        <v>2021</v>
      </c>
      <c r="E31" s="236" t="s">
        <v>112</v>
      </c>
      <c r="F31" s="93" t="s">
        <v>42</v>
      </c>
      <c r="G31" s="235"/>
      <c r="H31" s="93" t="s">
        <v>42</v>
      </c>
      <c r="I31" s="236" t="s">
        <v>113</v>
      </c>
      <c r="J31" s="236" t="s">
        <v>116</v>
      </c>
      <c r="K31" s="244"/>
      <c r="L31" s="236" t="s">
        <v>176</v>
      </c>
      <c r="M31" s="93" t="s">
        <v>48</v>
      </c>
      <c r="N31" s="93" t="s">
        <v>115</v>
      </c>
      <c r="O31" s="245">
        <v>12</v>
      </c>
      <c r="P31" s="245" t="s">
        <v>42</v>
      </c>
      <c r="Q31" s="153">
        <v>495000</v>
      </c>
      <c r="R31" s="153">
        <v>295168</v>
      </c>
      <c r="S31" s="153"/>
      <c r="T31" s="153">
        <f>(Q31+R31)</f>
        <v>790168</v>
      </c>
      <c r="U31" s="4"/>
      <c r="V31" s="6"/>
      <c r="W31" s="67"/>
      <c r="X31" s="6"/>
      <c r="Y31" s="8">
        <v>1</v>
      </c>
    </row>
    <row r="32" spans="1:25" ht="38.25" customHeight="1">
      <c r="A32" s="252" t="s">
        <v>228</v>
      </c>
      <c r="B32" s="252" t="s">
        <v>30</v>
      </c>
      <c r="C32" s="331">
        <v>2020</v>
      </c>
      <c r="D32" s="232">
        <v>2021</v>
      </c>
      <c r="E32" s="236" t="s">
        <v>112</v>
      </c>
      <c r="F32" s="93" t="s">
        <v>42</v>
      </c>
      <c r="G32" s="235"/>
      <c r="H32" s="93" t="s">
        <v>42</v>
      </c>
      <c r="I32" s="236" t="s">
        <v>113</v>
      </c>
      <c r="J32" s="236" t="s">
        <v>116</v>
      </c>
      <c r="K32" s="244"/>
      <c r="L32" s="236" t="s">
        <v>178</v>
      </c>
      <c r="M32" s="93" t="s">
        <v>48</v>
      </c>
      <c r="N32" s="93" t="s">
        <v>115</v>
      </c>
      <c r="O32" s="245">
        <v>12</v>
      </c>
      <c r="P32" s="245" t="s">
        <v>42</v>
      </c>
      <c r="Q32" s="153">
        <v>102000</v>
      </c>
      <c r="R32" s="153">
        <v>0</v>
      </c>
      <c r="S32" s="153"/>
      <c r="T32" s="153">
        <f>Q32</f>
        <v>102000</v>
      </c>
      <c r="U32" s="4"/>
      <c r="V32" s="6"/>
      <c r="W32" s="92"/>
      <c r="X32" s="6"/>
      <c r="Y32" s="8"/>
    </row>
    <row r="33" spans="1:25" ht="38.25" customHeight="1">
      <c r="A33" s="252" t="s">
        <v>229</v>
      </c>
      <c r="B33" s="252" t="s">
        <v>30</v>
      </c>
      <c r="C33" s="331">
        <v>2020</v>
      </c>
      <c r="D33" s="232">
        <v>2021</v>
      </c>
      <c r="E33" s="236" t="s">
        <v>112</v>
      </c>
      <c r="F33" s="93" t="s">
        <v>42</v>
      </c>
      <c r="G33" s="235"/>
      <c r="H33" s="93" t="s">
        <v>42</v>
      </c>
      <c r="I33" s="236" t="s">
        <v>113</v>
      </c>
      <c r="J33" s="236" t="s">
        <v>116</v>
      </c>
      <c r="K33" s="244"/>
      <c r="L33" s="236" t="s">
        <v>179</v>
      </c>
      <c r="M33" s="93" t="s">
        <v>48</v>
      </c>
      <c r="N33" s="93" t="s">
        <v>115</v>
      </c>
      <c r="O33" s="245">
        <v>12</v>
      </c>
      <c r="P33" s="245" t="s">
        <v>42</v>
      </c>
      <c r="Q33" s="153">
        <v>101000</v>
      </c>
      <c r="R33" s="153">
        <v>100000</v>
      </c>
      <c r="S33" s="153"/>
      <c r="T33" s="153">
        <f>(Q33+R33)</f>
        <v>201000</v>
      </c>
      <c r="U33" s="4"/>
      <c r="V33" s="6"/>
      <c r="W33" s="92"/>
      <c r="X33" s="6"/>
      <c r="Y33" s="8"/>
    </row>
    <row r="34" spans="1:25" ht="38.25" customHeight="1">
      <c r="A34" s="252" t="s">
        <v>230</v>
      </c>
      <c r="B34" s="252" t="s">
        <v>30</v>
      </c>
      <c r="C34" s="331">
        <v>2020</v>
      </c>
      <c r="D34" s="232">
        <v>2021</v>
      </c>
      <c r="E34" s="236" t="s">
        <v>112</v>
      </c>
      <c r="F34" s="93" t="s">
        <v>42</v>
      </c>
      <c r="G34" s="235"/>
      <c r="H34" s="93" t="s">
        <v>42</v>
      </c>
      <c r="I34" s="236" t="s">
        <v>113</v>
      </c>
      <c r="J34" s="236" t="s">
        <v>116</v>
      </c>
      <c r="K34" s="244"/>
      <c r="L34" s="236" t="s">
        <v>180</v>
      </c>
      <c r="M34" s="93" t="s">
        <v>48</v>
      </c>
      <c r="N34" s="93" t="s">
        <v>115</v>
      </c>
      <c r="O34" s="245">
        <v>12</v>
      </c>
      <c r="P34" s="245" t="s">
        <v>42</v>
      </c>
      <c r="Q34" s="153">
        <v>51000</v>
      </c>
      <c r="R34" s="153">
        <v>0</v>
      </c>
      <c r="S34" s="153"/>
      <c r="T34" s="153">
        <f>Q34</f>
        <v>51000</v>
      </c>
      <c r="U34" s="4"/>
      <c r="V34" s="6"/>
      <c r="W34" s="92"/>
      <c r="X34" s="6"/>
      <c r="Y34" s="8"/>
    </row>
    <row r="35" spans="1:25" ht="45.75" customHeight="1">
      <c r="A35" s="252" t="s">
        <v>231</v>
      </c>
      <c r="B35" s="252" t="s">
        <v>30</v>
      </c>
      <c r="C35" s="331">
        <v>2020</v>
      </c>
      <c r="D35" s="232">
        <v>2021</v>
      </c>
      <c r="E35" s="236" t="s">
        <v>112</v>
      </c>
      <c r="F35" s="93" t="s">
        <v>42</v>
      </c>
      <c r="G35" s="235"/>
      <c r="H35" s="93" t="s">
        <v>42</v>
      </c>
      <c r="I35" s="236" t="s">
        <v>113</v>
      </c>
      <c r="J35" s="236" t="s">
        <v>116</v>
      </c>
      <c r="K35" s="244"/>
      <c r="L35" s="236" t="s">
        <v>177</v>
      </c>
      <c r="M35" s="93" t="s">
        <v>48</v>
      </c>
      <c r="N35" s="93" t="s">
        <v>115</v>
      </c>
      <c r="O35" s="245">
        <v>12</v>
      </c>
      <c r="P35" s="245" t="s">
        <v>42</v>
      </c>
      <c r="Q35" s="153">
        <v>60000</v>
      </c>
      <c r="R35" s="153">
        <v>100000</v>
      </c>
      <c r="S35" s="153"/>
      <c r="T35" s="153">
        <f>(Q35+R35)</f>
        <v>160000</v>
      </c>
      <c r="U35" s="4"/>
      <c r="V35" s="6"/>
      <c r="W35" s="92"/>
      <c r="X35" s="6"/>
      <c r="Y35" s="8"/>
    </row>
    <row r="36" spans="1:25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5"/>
      <c r="L36" s="14"/>
      <c r="M36" s="11"/>
      <c r="N36" s="11"/>
      <c r="O36" s="11"/>
      <c r="P36" s="11"/>
      <c r="Q36" s="69">
        <f>SUM(Q27:Q35)</f>
        <v>1617000</v>
      </c>
      <c r="R36" s="69">
        <f>SUM(R27:R35)</f>
        <v>1623168</v>
      </c>
      <c r="S36" s="16"/>
      <c r="T36" s="69">
        <f>SUM(T27:T35)</f>
        <v>3240168</v>
      </c>
      <c r="U36" s="16">
        <f>SUM(U27:U31)</f>
        <v>0</v>
      </c>
      <c r="V36" s="11"/>
      <c r="W36" s="11"/>
      <c r="X36" s="11"/>
      <c r="Y36" s="11"/>
    </row>
    <row r="37" spans="1:12" ht="12.75">
      <c r="A37" s="383" t="s">
        <v>53</v>
      </c>
      <c r="B37" s="383"/>
      <c r="C37" s="383"/>
      <c r="D37" s="444"/>
      <c r="E37" s="444"/>
      <c r="F37" s="444"/>
      <c r="G37" s="444"/>
      <c r="H37" s="444"/>
      <c r="I37" s="444"/>
      <c r="J37" s="444"/>
      <c r="K37" s="444"/>
      <c r="L37" s="444"/>
    </row>
    <row r="38" spans="1:24" ht="12.75">
      <c r="A38" s="17" t="s">
        <v>54</v>
      </c>
      <c r="B38" s="17"/>
      <c r="C38" s="17"/>
      <c r="D38" s="3"/>
      <c r="E38" s="3"/>
      <c r="F38" s="3"/>
      <c r="G38" s="3"/>
      <c r="H38" s="3"/>
      <c r="I38" s="3"/>
      <c r="J38" s="3"/>
      <c r="K38" s="3"/>
      <c r="L38" s="3"/>
      <c r="X38" s="18" t="s">
        <v>55</v>
      </c>
    </row>
    <row r="39" spans="1:24" ht="12.75">
      <c r="A39" s="436" t="s">
        <v>56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Q39" s="18"/>
      <c r="X39" s="18" t="s">
        <v>57</v>
      </c>
    </row>
    <row r="40" spans="1:25" ht="12.75" customHeight="1">
      <c r="A40" s="437" t="s">
        <v>58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Q40" s="18"/>
      <c r="Y40" s="18"/>
    </row>
    <row r="41" spans="1:25" ht="12.75" customHeight="1">
      <c r="A41" s="438" t="s">
        <v>59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Y41" s="18"/>
    </row>
    <row r="42" spans="1:13" ht="12.75" customHeight="1">
      <c r="A42" s="439" t="s">
        <v>60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</row>
    <row r="43" spans="1:12" ht="12.75" customHeight="1">
      <c r="A43" s="436" t="s">
        <v>61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9"/>
    </row>
    <row r="44" spans="1:11" ht="12.75" customHeight="1">
      <c r="A44" s="436" t="s">
        <v>62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</row>
    <row r="45" spans="1:14" ht="12.75" customHeight="1">
      <c r="A45" s="436" t="s">
        <v>63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4" ht="12.75" customHeight="1">
      <c r="A46" s="436" t="s">
        <v>64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</row>
    <row r="47" spans="1:14" ht="12" customHeight="1">
      <c r="A47" s="436" t="s">
        <v>65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</row>
    <row r="48" spans="1:14" ht="12.75" customHeight="1">
      <c r="A48" s="436" t="s">
        <v>66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</row>
    <row r="49" spans="1:24" s="20" customFormat="1" ht="12.75" customHeight="1">
      <c r="A49" s="436" t="s">
        <v>67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P49" s="1"/>
      <c r="Q49" s="1"/>
      <c r="R49" s="1"/>
      <c r="S49" s="1"/>
      <c r="T49" s="1"/>
      <c r="U49" s="1"/>
      <c r="V49" s="1"/>
      <c r="W49" s="1"/>
      <c r="X49" s="1"/>
    </row>
    <row r="50" spans="1:24" s="20" customFormat="1" ht="12.75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P50" s="1"/>
      <c r="Q50" s="1"/>
      <c r="R50" s="1"/>
      <c r="S50" s="1"/>
      <c r="T50" s="1"/>
      <c r="U50" s="1"/>
      <c r="V50" s="1"/>
      <c r="W50" s="1"/>
      <c r="X50" s="1"/>
    </row>
    <row r="51" spans="1:24" s="20" customFormat="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1"/>
      <c r="Q51" s="1"/>
      <c r="R51" s="1"/>
      <c r="S51" s="1"/>
      <c r="T51" s="1"/>
      <c r="U51" s="1"/>
      <c r="V51" s="1"/>
      <c r="W51" s="1"/>
      <c r="X51" s="1"/>
    </row>
    <row r="52" ht="12" customHeight="1">
      <c r="A52" s="22" t="s">
        <v>37</v>
      </c>
    </row>
    <row r="53" spans="1:10" ht="12.75" customHeight="1">
      <c r="A53" s="440" t="s">
        <v>68</v>
      </c>
      <c r="B53" s="440"/>
      <c r="J53" s="23"/>
    </row>
    <row r="54" spans="1:2" ht="12.75">
      <c r="A54" s="440" t="s">
        <v>69</v>
      </c>
      <c r="B54" s="440"/>
    </row>
    <row r="55" spans="1:2" ht="12.75" customHeight="1">
      <c r="A55" s="440" t="s">
        <v>70</v>
      </c>
      <c r="B55" s="440"/>
    </row>
    <row r="56" ht="12.75" customHeight="1"/>
    <row r="57" spans="1:24" ht="12.75" customHeight="1">
      <c r="A57" s="24" t="s">
        <v>40</v>
      </c>
      <c r="B57" s="20"/>
      <c r="C57" s="20"/>
      <c r="D57" s="20"/>
      <c r="W57" s="20"/>
      <c r="X57" s="20"/>
    </row>
    <row r="58" spans="1:24" s="20" customFormat="1" ht="14.25" customHeight="1">
      <c r="A58" s="369" t="s">
        <v>71</v>
      </c>
      <c r="B58" s="369"/>
      <c r="C58" s="369"/>
      <c r="D58" s="369"/>
      <c r="E58" s="369"/>
      <c r="F58" s="21"/>
      <c r="G58" s="21"/>
      <c r="H58" s="21"/>
      <c r="I58" s="21"/>
      <c r="J58" s="21"/>
      <c r="K58" s="21"/>
      <c r="L58" s="21"/>
      <c r="M58" s="2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14" ht="14.25" customHeight="1">
      <c r="A59" s="369" t="s">
        <v>72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</row>
    <row r="60" spans="1:10" ht="14.25" customHeight="1">
      <c r="A60" s="369" t="s">
        <v>73</v>
      </c>
      <c r="B60" s="369"/>
      <c r="C60" s="369"/>
      <c r="D60" s="369"/>
      <c r="E60" s="369"/>
      <c r="F60" s="369"/>
      <c r="J60" s="23"/>
    </row>
    <row r="61" spans="1:6" ht="14.25" customHeight="1">
      <c r="A61" s="369" t="s">
        <v>74</v>
      </c>
      <c r="B61" s="369"/>
      <c r="C61" s="369"/>
      <c r="D61" s="369"/>
      <c r="E61" s="369"/>
      <c r="F61" s="369"/>
    </row>
    <row r="62" spans="1:15" ht="14.25" customHeight="1">
      <c r="A62" s="369" t="s">
        <v>75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</row>
    <row r="64" ht="12.75">
      <c r="A64" s="24" t="s">
        <v>76</v>
      </c>
    </row>
    <row r="65" spans="1:2" ht="12.75" customHeight="1">
      <c r="A65" s="19" t="s">
        <v>77</v>
      </c>
      <c r="B65" s="19"/>
    </row>
    <row r="66" ht="12.75">
      <c r="A66" s="1" t="s">
        <v>78</v>
      </c>
    </row>
    <row r="67" ht="12.75">
      <c r="A67" s="1" t="s">
        <v>79</v>
      </c>
    </row>
    <row r="68" ht="12.75">
      <c r="A68" s="1" t="s">
        <v>80</v>
      </c>
    </row>
    <row r="69" spans="1:2" ht="13.5" customHeight="1">
      <c r="A69" s="440" t="s">
        <v>81</v>
      </c>
      <c r="B69" s="440"/>
    </row>
    <row r="70" ht="12.75">
      <c r="A70" s="1" t="s">
        <v>82</v>
      </c>
    </row>
    <row r="71" ht="12.75">
      <c r="A71" s="1" t="s">
        <v>83</v>
      </c>
    </row>
    <row r="72" ht="12.75">
      <c r="A72" s="1" t="s">
        <v>84</v>
      </c>
    </row>
    <row r="73" ht="12.75">
      <c r="A73" s="1" t="s">
        <v>85</v>
      </c>
    </row>
    <row r="74" ht="12.75">
      <c r="A74" s="1" t="s">
        <v>86</v>
      </c>
    </row>
  </sheetData>
  <sheetProtection/>
  <mergeCells count="59">
    <mergeCell ref="A54:B54"/>
    <mergeCell ref="A69:B69"/>
    <mergeCell ref="A1:F1"/>
    <mergeCell ref="A2:F2"/>
    <mergeCell ref="A3:D3"/>
    <mergeCell ref="A4:D4"/>
    <mergeCell ref="A6:A8"/>
    <mergeCell ref="B6:D6"/>
    <mergeCell ref="B7:C7"/>
    <mergeCell ref="D7:D8"/>
    <mergeCell ref="A55:B55"/>
    <mergeCell ref="A58:E58"/>
    <mergeCell ref="A59:N59"/>
    <mergeCell ref="A60:F60"/>
    <mergeCell ref="A61:F61"/>
    <mergeCell ref="A62:O62"/>
    <mergeCell ref="A45:N45"/>
    <mergeCell ref="A48:N48"/>
    <mergeCell ref="A49:N49"/>
    <mergeCell ref="A50:N50"/>
    <mergeCell ref="A53:B53"/>
    <mergeCell ref="A47:N47"/>
    <mergeCell ref="A46:N46"/>
    <mergeCell ref="A41:T41"/>
    <mergeCell ref="A42:M42"/>
    <mergeCell ref="A43:K43"/>
    <mergeCell ref="A44:K44"/>
    <mergeCell ref="T24:T25"/>
    <mergeCell ref="A40:O40"/>
    <mergeCell ref="J23:J25"/>
    <mergeCell ref="L23:L25"/>
    <mergeCell ref="M23:M25"/>
    <mergeCell ref="K23:K25"/>
    <mergeCell ref="A37:L37"/>
    <mergeCell ref="A39:L39"/>
    <mergeCell ref="N23:N25"/>
    <mergeCell ref="O23:O25"/>
    <mergeCell ref="P23:P25"/>
    <mergeCell ref="Q23:V23"/>
    <mergeCell ref="H23:H25"/>
    <mergeCell ref="I23:I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W23:X23"/>
  </mergeCells>
  <printOptions/>
  <pageMargins left="0.7" right="0.7" top="0.75" bottom="0.75" header="0.3" footer="0.3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1"/>
  <sheetViews>
    <sheetView zoomScale="120" zoomScaleNormal="120" zoomScalePageLayoutView="0" workbookViewId="0" topLeftCell="A25">
      <selection activeCell="E39" sqref="E39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24.421875" style="1" customWidth="1"/>
    <col min="7" max="7" width="16.0039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.75" customHeight="1">
      <c r="A1" s="355" t="s">
        <v>170</v>
      </c>
      <c r="B1" s="355"/>
      <c r="C1" s="355"/>
      <c r="D1" s="355"/>
      <c r="E1" s="355"/>
      <c r="F1" s="355"/>
    </row>
    <row r="2" spans="1:6" ht="17.25">
      <c r="A2" s="356" t="s">
        <v>156</v>
      </c>
      <c r="B2" s="356"/>
      <c r="C2" s="356"/>
      <c r="D2" s="356"/>
      <c r="E2" s="356"/>
      <c r="F2" s="356"/>
    </row>
    <row r="3" spans="1:6" ht="15">
      <c r="A3" s="335" t="s">
        <v>88</v>
      </c>
      <c r="B3" s="441"/>
      <c r="C3" s="441"/>
      <c r="D3" s="441"/>
      <c r="E3" s="20"/>
      <c r="F3" s="20"/>
    </row>
    <row r="4" spans="1:6" ht="12.75">
      <c r="A4" s="336" t="s">
        <v>104</v>
      </c>
      <c r="B4" s="441"/>
      <c r="C4" s="441"/>
      <c r="D4" s="441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442" t="s">
        <v>89</v>
      </c>
      <c r="B6" s="442" t="s">
        <v>90</v>
      </c>
      <c r="C6" s="443"/>
      <c r="D6" s="443"/>
      <c r="E6" s="20"/>
      <c r="F6" s="20"/>
    </row>
    <row r="7" spans="1:6" ht="12.75">
      <c r="A7" s="443"/>
      <c r="B7" s="442" t="s">
        <v>91</v>
      </c>
      <c r="C7" s="443"/>
      <c r="D7" s="442" t="s">
        <v>92</v>
      </c>
      <c r="E7" s="20"/>
      <c r="F7" s="20"/>
    </row>
    <row r="8" spans="1:6" ht="12.75">
      <c r="A8" s="443"/>
      <c r="B8" s="25" t="s">
        <v>20</v>
      </c>
      <c r="C8" s="25" t="s">
        <v>21</v>
      </c>
      <c r="D8" s="443"/>
      <c r="E8" s="20"/>
      <c r="F8" s="20"/>
    </row>
    <row r="9" spans="1:6" ht="37.5">
      <c r="A9" s="28" t="s">
        <v>93</v>
      </c>
      <c r="B9" s="120">
        <f>Q41</f>
        <v>6023500</v>
      </c>
      <c r="C9" s="55">
        <f>R41</f>
        <v>0</v>
      </c>
      <c r="D9" s="157">
        <f>SUM(B9:C9)</f>
        <v>6023500</v>
      </c>
      <c r="E9" s="20"/>
      <c r="F9" s="20"/>
    </row>
    <row r="10" spans="1:6" ht="37.5">
      <c r="A10" s="28" t="s">
        <v>95</v>
      </c>
      <c r="B10" s="157" t="s">
        <v>94</v>
      </c>
      <c r="C10" s="157" t="s">
        <v>94</v>
      </c>
      <c r="D10" s="157" t="s">
        <v>94</v>
      </c>
      <c r="E10" s="20"/>
      <c r="F10" s="20"/>
    </row>
    <row r="11" spans="1:6" ht="24.75">
      <c r="A11" s="28" t="s">
        <v>96</v>
      </c>
      <c r="B11" s="157" t="s">
        <v>94</v>
      </c>
      <c r="C11" s="157" t="s">
        <v>94</v>
      </c>
      <c r="D11" s="157" t="s">
        <v>94</v>
      </c>
      <c r="E11" s="20"/>
      <c r="F11" s="20"/>
    </row>
    <row r="12" spans="1:6" ht="12.75">
      <c r="A12" s="26" t="s">
        <v>97</v>
      </c>
      <c r="B12" s="157" t="s">
        <v>94</v>
      </c>
      <c r="C12" s="157" t="s">
        <v>94</v>
      </c>
      <c r="D12" s="157" t="s">
        <v>94</v>
      </c>
      <c r="E12" s="20"/>
      <c r="F12" s="20"/>
    </row>
    <row r="13" spans="1:6" ht="75">
      <c r="A13" s="28" t="s">
        <v>98</v>
      </c>
      <c r="B13" s="157" t="s">
        <v>94</v>
      </c>
      <c r="C13" s="157" t="s">
        <v>94</v>
      </c>
      <c r="D13" s="157" t="s">
        <v>94</v>
      </c>
      <c r="E13" s="20"/>
      <c r="F13" s="20"/>
    </row>
    <row r="14" spans="1:6" ht="37.5">
      <c r="A14" s="28" t="s">
        <v>99</v>
      </c>
      <c r="B14" s="157" t="s">
        <v>94</v>
      </c>
      <c r="C14" s="157" t="s">
        <v>94</v>
      </c>
      <c r="D14" s="157" t="s">
        <v>94</v>
      </c>
      <c r="E14" s="20"/>
      <c r="F14" s="20"/>
    </row>
    <row r="15" spans="1:6" ht="12.75">
      <c r="A15" s="26" t="s">
        <v>100</v>
      </c>
      <c r="B15" s="157" t="s">
        <v>94</v>
      </c>
      <c r="C15" s="157" t="s">
        <v>94</v>
      </c>
      <c r="D15" s="157" t="s">
        <v>94</v>
      </c>
      <c r="E15" s="20"/>
      <c r="F15" s="20"/>
    </row>
    <row r="16" spans="1:6" ht="30.75" customHeight="1">
      <c r="A16" s="29" t="s">
        <v>101</v>
      </c>
      <c r="B16" s="157">
        <f>B9</f>
        <v>6023500</v>
      </c>
      <c r="C16" s="157">
        <f>C9</f>
        <v>0</v>
      </c>
      <c r="D16" s="157">
        <f>D9</f>
        <v>6023500</v>
      </c>
      <c r="E16" s="20"/>
      <c r="F16" s="20"/>
    </row>
    <row r="18" spans="1:25" ht="24" customHeight="1">
      <c r="A18" s="365" t="s">
        <v>171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156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8.75" customHeight="1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5" ht="12.75">
      <c r="A22" s="346" t="s">
        <v>1</v>
      </c>
      <c r="B22" s="463" t="s">
        <v>2</v>
      </c>
      <c r="C22" s="463" t="s">
        <v>3</v>
      </c>
      <c r="D22" s="454" t="s">
        <v>4</v>
      </c>
      <c r="E22" s="454" t="s">
        <v>5</v>
      </c>
      <c r="F22" s="445" t="s">
        <v>6</v>
      </c>
      <c r="G22" s="445" t="s">
        <v>7</v>
      </c>
      <c r="H22" s="454" t="s">
        <v>8</v>
      </c>
      <c r="I22" s="460" t="s">
        <v>9</v>
      </c>
      <c r="J22" s="456" t="s">
        <v>10</v>
      </c>
      <c r="K22" s="456" t="s">
        <v>11</v>
      </c>
      <c r="L22" s="445" t="s">
        <v>12</v>
      </c>
      <c r="M22" s="445" t="s">
        <v>13</v>
      </c>
      <c r="N22" s="445" t="s">
        <v>14</v>
      </c>
      <c r="O22" s="450" t="s">
        <v>15</v>
      </c>
      <c r="P22" s="450" t="s">
        <v>16</v>
      </c>
      <c r="Q22" s="350" t="s">
        <v>17</v>
      </c>
      <c r="R22" s="350"/>
      <c r="S22" s="350"/>
      <c r="T22" s="350"/>
      <c r="U22" s="350"/>
      <c r="V22" s="350"/>
      <c r="W22" s="452" t="s">
        <v>18</v>
      </c>
      <c r="X22" s="453"/>
      <c r="Y22" s="351" t="s">
        <v>19</v>
      </c>
    </row>
    <row r="23" spans="1:25" ht="11.25" customHeight="1">
      <c r="A23" s="347"/>
      <c r="B23" s="464"/>
      <c r="C23" s="464"/>
      <c r="D23" s="454"/>
      <c r="E23" s="455"/>
      <c r="F23" s="458"/>
      <c r="G23" s="458"/>
      <c r="H23" s="454"/>
      <c r="I23" s="461"/>
      <c r="J23" s="457"/>
      <c r="K23" s="457"/>
      <c r="L23" s="446"/>
      <c r="M23" s="446"/>
      <c r="N23" s="446"/>
      <c r="O23" s="451"/>
      <c r="P23" s="451"/>
      <c r="Q23" s="353" t="s">
        <v>20</v>
      </c>
      <c r="R23" s="353" t="s">
        <v>21</v>
      </c>
      <c r="S23" s="353" t="s">
        <v>22</v>
      </c>
      <c r="T23" s="345" t="s">
        <v>23</v>
      </c>
      <c r="U23" s="448" t="s">
        <v>24</v>
      </c>
      <c r="V23" s="449"/>
      <c r="W23" s="346" t="s">
        <v>25</v>
      </c>
      <c r="X23" s="346" t="s">
        <v>26</v>
      </c>
      <c r="Y23" s="352"/>
    </row>
    <row r="24" spans="1:25" ht="51.75" customHeight="1">
      <c r="A24" s="347"/>
      <c r="B24" s="464"/>
      <c r="C24" s="464"/>
      <c r="D24" s="454"/>
      <c r="E24" s="455"/>
      <c r="F24" s="459"/>
      <c r="G24" s="459"/>
      <c r="H24" s="454"/>
      <c r="I24" s="462"/>
      <c r="J24" s="457"/>
      <c r="K24" s="457"/>
      <c r="L24" s="447"/>
      <c r="M24" s="447"/>
      <c r="N24" s="447"/>
      <c r="O24" s="451"/>
      <c r="P24" s="451"/>
      <c r="Q24" s="347"/>
      <c r="R24" s="347"/>
      <c r="S24" s="347"/>
      <c r="T24" s="354"/>
      <c r="U24" s="4" t="s">
        <v>27</v>
      </c>
      <c r="V24" s="4" t="s">
        <v>28</v>
      </c>
      <c r="W24" s="346"/>
      <c r="X24" s="346"/>
      <c r="Y24" s="352"/>
    </row>
    <row r="25" spans="1:25" ht="12.75" customHeight="1">
      <c r="A25" s="143" t="s">
        <v>186</v>
      </c>
      <c r="B25" s="5" t="s">
        <v>30</v>
      </c>
      <c r="C25" s="115">
        <v>2019</v>
      </c>
      <c r="D25" s="115">
        <v>2021</v>
      </c>
      <c r="E25" s="11"/>
      <c r="F25" s="111" t="s">
        <v>42</v>
      </c>
      <c r="G25" s="111"/>
      <c r="H25" s="15" t="s">
        <v>42</v>
      </c>
      <c r="I25" s="100" t="s">
        <v>113</v>
      </c>
      <c r="J25" s="4" t="s">
        <v>111</v>
      </c>
      <c r="K25" s="4" t="s">
        <v>118</v>
      </c>
      <c r="L25" s="7" t="s">
        <v>119</v>
      </c>
      <c r="M25" s="53">
        <v>1</v>
      </c>
      <c r="N25" s="54"/>
      <c r="O25" s="95">
        <v>30</v>
      </c>
      <c r="P25" s="96" t="s">
        <v>42</v>
      </c>
      <c r="Q25" s="11">
        <v>55000</v>
      </c>
      <c r="R25" s="11"/>
      <c r="S25" s="11"/>
      <c r="T25" s="102">
        <v>55000</v>
      </c>
      <c r="U25" s="4"/>
      <c r="V25" s="4"/>
      <c r="W25" s="112"/>
      <c r="X25" s="65"/>
      <c r="Y25" s="66"/>
    </row>
    <row r="26" spans="1:25" ht="12.75" customHeight="1">
      <c r="A26" s="143" t="s">
        <v>187</v>
      </c>
      <c r="B26" s="5" t="s">
        <v>30</v>
      </c>
      <c r="C26" s="115">
        <v>2019</v>
      </c>
      <c r="D26" s="115">
        <v>2021</v>
      </c>
      <c r="E26" s="11"/>
      <c r="F26" s="111" t="s">
        <v>42</v>
      </c>
      <c r="G26" s="111"/>
      <c r="H26" s="15" t="s">
        <v>42</v>
      </c>
      <c r="I26" s="100" t="s">
        <v>113</v>
      </c>
      <c r="J26" s="4" t="s">
        <v>111</v>
      </c>
      <c r="K26" s="4" t="s">
        <v>118</v>
      </c>
      <c r="L26" s="7" t="s">
        <v>120</v>
      </c>
      <c r="M26" s="53">
        <v>1</v>
      </c>
      <c r="N26" s="54"/>
      <c r="O26" s="95">
        <v>30</v>
      </c>
      <c r="P26" s="96" t="s">
        <v>42</v>
      </c>
      <c r="Q26" s="11">
        <v>67000</v>
      </c>
      <c r="R26" s="11"/>
      <c r="S26" s="11"/>
      <c r="T26" s="102">
        <v>67000</v>
      </c>
      <c r="U26" s="4"/>
      <c r="V26" s="4"/>
      <c r="W26" s="112"/>
      <c r="X26" s="65"/>
      <c r="Y26" s="66"/>
    </row>
    <row r="27" spans="1:25" ht="12.75" customHeight="1">
      <c r="A27" s="143" t="s">
        <v>188</v>
      </c>
      <c r="B27" s="5" t="s">
        <v>30</v>
      </c>
      <c r="C27" s="115">
        <v>2019</v>
      </c>
      <c r="D27" s="115">
        <v>2021</v>
      </c>
      <c r="E27" s="11"/>
      <c r="F27" s="111" t="s">
        <v>42</v>
      </c>
      <c r="G27" s="111"/>
      <c r="H27" s="15" t="s">
        <v>42</v>
      </c>
      <c r="I27" s="100" t="s">
        <v>113</v>
      </c>
      <c r="J27" s="4" t="s">
        <v>111</v>
      </c>
      <c r="K27" s="4" t="s">
        <v>118</v>
      </c>
      <c r="L27" s="7" t="s">
        <v>121</v>
      </c>
      <c r="M27" s="53">
        <v>1</v>
      </c>
      <c r="N27" s="54"/>
      <c r="O27" s="95">
        <v>30</v>
      </c>
      <c r="P27" s="96" t="s">
        <v>42</v>
      </c>
      <c r="Q27" s="11">
        <v>891000</v>
      </c>
      <c r="R27" s="11"/>
      <c r="S27" s="11"/>
      <c r="T27" s="102">
        <f aca="true" t="shared" si="0" ref="T27:T33">SUM(Q27:S27)</f>
        <v>891000</v>
      </c>
      <c r="U27" s="4"/>
      <c r="V27" s="4"/>
      <c r="W27" s="112"/>
      <c r="X27" s="65"/>
      <c r="Y27" s="66"/>
    </row>
    <row r="28" spans="1:25" s="20" customFormat="1" ht="12.75" customHeight="1">
      <c r="A28" s="143" t="s">
        <v>189</v>
      </c>
      <c r="B28" s="5" t="s">
        <v>30</v>
      </c>
      <c r="C28" s="115">
        <v>2019</v>
      </c>
      <c r="D28" s="115">
        <v>2021</v>
      </c>
      <c r="E28" s="11"/>
      <c r="F28" s="111" t="s">
        <v>42</v>
      </c>
      <c r="G28" s="111"/>
      <c r="H28" s="15" t="s">
        <v>42</v>
      </c>
      <c r="I28" s="100" t="s">
        <v>113</v>
      </c>
      <c r="J28" s="4" t="s">
        <v>111</v>
      </c>
      <c r="K28" s="4" t="s">
        <v>118</v>
      </c>
      <c r="L28" s="7" t="s">
        <v>122</v>
      </c>
      <c r="M28" s="53">
        <v>1</v>
      </c>
      <c r="N28" s="54"/>
      <c r="O28" s="95">
        <v>30</v>
      </c>
      <c r="P28" s="96" t="s">
        <v>42</v>
      </c>
      <c r="Q28" s="11">
        <v>188000</v>
      </c>
      <c r="R28" s="11"/>
      <c r="S28" s="11"/>
      <c r="T28" s="102">
        <f t="shared" si="0"/>
        <v>188000</v>
      </c>
      <c r="U28" s="4"/>
      <c r="V28" s="4"/>
      <c r="W28" s="112"/>
      <c r="X28" s="65"/>
      <c r="Y28" s="66"/>
    </row>
    <row r="29" spans="1:25" s="20" customFormat="1" ht="12.75" customHeight="1">
      <c r="A29" s="143" t="s">
        <v>190</v>
      </c>
      <c r="B29" s="5" t="s">
        <v>30</v>
      </c>
      <c r="C29" s="115">
        <v>2019</v>
      </c>
      <c r="D29" s="115">
        <v>2021</v>
      </c>
      <c r="E29" s="11"/>
      <c r="F29" s="111" t="s">
        <v>42</v>
      </c>
      <c r="G29" s="111"/>
      <c r="H29" s="15" t="s">
        <v>42</v>
      </c>
      <c r="I29" s="100" t="s">
        <v>113</v>
      </c>
      <c r="J29" s="4" t="s">
        <v>111</v>
      </c>
      <c r="K29" s="4" t="s">
        <v>118</v>
      </c>
      <c r="L29" s="7" t="s">
        <v>123</v>
      </c>
      <c r="M29" s="53">
        <v>1</v>
      </c>
      <c r="N29" s="54"/>
      <c r="O29" s="95">
        <v>30</v>
      </c>
      <c r="P29" s="96" t="s">
        <v>42</v>
      </c>
      <c r="Q29" s="11">
        <v>205000</v>
      </c>
      <c r="R29" s="11"/>
      <c r="S29" s="11"/>
      <c r="T29" s="102">
        <f t="shared" si="0"/>
        <v>205000</v>
      </c>
      <c r="U29" s="4"/>
      <c r="V29" s="4"/>
      <c r="W29" s="112"/>
      <c r="X29" s="65"/>
      <c r="Y29" s="66"/>
    </row>
    <row r="30" spans="1:25" s="20" customFormat="1" ht="12.75" customHeight="1">
      <c r="A30" s="143" t="s">
        <v>191</v>
      </c>
      <c r="B30" s="5" t="s">
        <v>30</v>
      </c>
      <c r="C30" s="115">
        <v>2019</v>
      </c>
      <c r="D30" s="115">
        <v>2021</v>
      </c>
      <c r="E30" s="11"/>
      <c r="F30" s="111" t="s">
        <v>42</v>
      </c>
      <c r="G30" s="111"/>
      <c r="H30" s="15" t="s">
        <v>42</v>
      </c>
      <c r="I30" s="100" t="s">
        <v>113</v>
      </c>
      <c r="J30" s="4" t="s">
        <v>111</v>
      </c>
      <c r="K30" s="4" t="s">
        <v>118</v>
      </c>
      <c r="L30" s="7" t="s">
        <v>124</v>
      </c>
      <c r="M30" s="53">
        <v>1</v>
      </c>
      <c r="N30" s="54"/>
      <c r="O30" s="95">
        <v>30</v>
      </c>
      <c r="P30" s="96" t="s">
        <v>42</v>
      </c>
      <c r="Q30" s="11">
        <v>110000</v>
      </c>
      <c r="R30" s="11"/>
      <c r="S30" s="11"/>
      <c r="T30" s="102">
        <f t="shared" si="0"/>
        <v>110000</v>
      </c>
      <c r="U30" s="4"/>
      <c r="V30" s="4"/>
      <c r="W30" s="112"/>
      <c r="X30" s="65"/>
      <c r="Y30" s="66"/>
    </row>
    <row r="31" spans="1:25" ht="12" customHeight="1">
      <c r="A31" s="143" t="s">
        <v>192</v>
      </c>
      <c r="B31" s="5" t="s">
        <v>30</v>
      </c>
      <c r="C31" s="115">
        <v>2019</v>
      </c>
      <c r="D31" s="115">
        <v>2021</v>
      </c>
      <c r="E31" s="11"/>
      <c r="F31" s="111" t="s">
        <v>42</v>
      </c>
      <c r="G31" s="111"/>
      <c r="H31" s="15" t="s">
        <v>42</v>
      </c>
      <c r="I31" s="100" t="s">
        <v>113</v>
      </c>
      <c r="J31" s="4" t="s">
        <v>111</v>
      </c>
      <c r="K31" s="4" t="s">
        <v>118</v>
      </c>
      <c r="L31" s="7" t="s">
        <v>125</v>
      </c>
      <c r="M31" s="53">
        <v>2</v>
      </c>
      <c r="N31" s="54"/>
      <c r="O31" s="95">
        <v>30</v>
      </c>
      <c r="P31" s="96" t="s">
        <v>42</v>
      </c>
      <c r="Q31" s="11">
        <v>468000</v>
      </c>
      <c r="S31" s="11"/>
      <c r="T31" s="102">
        <f>SUM(Q31:S31)</f>
        <v>468000</v>
      </c>
      <c r="U31" s="4"/>
      <c r="V31" s="4"/>
      <c r="W31" s="112"/>
      <c r="X31" s="65"/>
      <c r="Y31" s="66"/>
    </row>
    <row r="32" spans="1:25" ht="12.75" customHeight="1">
      <c r="A32" s="143" t="s">
        <v>193</v>
      </c>
      <c r="B32" s="5" t="s">
        <v>30</v>
      </c>
      <c r="C32" s="115">
        <v>2019</v>
      </c>
      <c r="D32" s="115">
        <v>2021</v>
      </c>
      <c r="E32" s="11"/>
      <c r="F32" s="111" t="s">
        <v>42</v>
      </c>
      <c r="G32" s="111"/>
      <c r="H32" s="15" t="s">
        <v>42</v>
      </c>
      <c r="I32" s="100" t="s">
        <v>113</v>
      </c>
      <c r="J32" s="4" t="s">
        <v>111</v>
      </c>
      <c r="K32" s="4" t="s">
        <v>118</v>
      </c>
      <c r="L32" s="7" t="s">
        <v>126</v>
      </c>
      <c r="M32" s="53">
        <v>2</v>
      </c>
      <c r="N32" s="54"/>
      <c r="O32" s="95">
        <v>30</v>
      </c>
      <c r="P32" s="96" t="s">
        <v>42</v>
      </c>
      <c r="Q32" s="11">
        <v>85500</v>
      </c>
      <c r="S32" s="11"/>
      <c r="T32" s="102">
        <f>SUM(Q32:S32)</f>
        <v>85500</v>
      </c>
      <c r="U32" s="4"/>
      <c r="V32" s="4"/>
      <c r="W32" s="112"/>
      <c r="X32" s="65"/>
      <c r="Y32" s="66"/>
    </row>
    <row r="33" spans="1:25" ht="14.25" customHeight="1">
      <c r="A33" s="143" t="s">
        <v>194</v>
      </c>
      <c r="B33" s="5" t="s">
        <v>30</v>
      </c>
      <c r="C33" s="115">
        <v>2019</v>
      </c>
      <c r="D33" s="115">
        <v>2021</v>
      </c>
      <c r="E33" s="11"/>
      <c r="F33" s="111" t="s">
        <v>42</v>
      </c>
      <c r="G33" s="111"/>
      <c r="H33" s="15" t="s">
        <v>42</v>
      </c>
      <c r="I33" s="100" t="s">
        <v>113</v>
      </c>
      <c r="J33" s="4" t="s">
        <v>111</v>
      </c>
      <c r="K33" s="4" t="s">
        <v>118</v>
      </c>
      <c r="L33" s="7" t="s">
        <v>127</v>
      </c>
      <c r="M33" s="53">
        <v>1</v>
      </c>
      <c r="N33" s="54"/>
      <c r="O33" s="95">
        <v>30</v>
      </c>
      <c r="P33" s="96" t="s">
        <v>42</v>
      </c>
      <c r="Q33" s="11">
        <v>359000</v>
      </c>
      <c r="R33" s="11"/>
      <c r="S33" s="11"/>
      <c r="T33" s="102">
        <f t="shared" si="0"/>
        <v>359000</v>
      </c>
      <c r="U33" s="4"/>
      <c r="V33" s="4"/>
      <c r="W33" s="112"/>
      <c r="X33" s="65"/>
      <c r="Y33" s="66"/>
    </row>
    <row r="34" spans="1:25" ht="14.25" customHeight="1">
      <c r="A34" s="143" t="s">
        <v>195</v>
      </c>
      <c r="B34" s="5" t="s">
        <v>30</v>
      </c>
      <c r="C34" s="115">
        <v>2019</v>
      </c>
      <c r="D34" s="115">
        <v>2021</v>
      </c>
      <c r="E34" s="11"/>
      <c r="F34" s="111" t="s">
        <v>42</v>
      </c>
      <c r="G34" s="111"/>
      <c r="H34" s="15" t="s">
        <v>42</v>
      </c>
      <c r="I34" s="100" t="s">
        <v>113</v>
      </c>
      <c r="J34" s="4" t="s">
        <v>111</v>
      </c>
      <c r="K34" s="4" t="s">
        <v>118</v>
      </c>
      <c r="L34" s="7" t="s">
        <v>128</v>
      </c>
      <c r="M34" s="53">
        <v>1</v>
      </c>
      <c r="N34" s="54"/>
      <c r="O34" s="95">
        <v>30</v>
      </c>
      <c r="P34" s="96" t="s">
        <v>42</v>
      </c>
      <c r="Q34" s="11">
        <v>900000</v>
      </c>
      <c r="R34" s="11"/>
      <c r="T34" s="102">
        <f>SUM(Q34:R34)</f>
        <v>900000</v>
      </c>
      <c r="U34" s="4"/>
      <c r="V34" s="4"/>
      <c r="W34" s="112"/>
      <c r="X34" s="65"/>
      <c r="Y34" s="66"/>
    </row>
    <row r="35" spans="1:25" ht="37.5">
      <c r="A35" s="143" t="s">
        <v>196</v>
      </c>
      <c r="B35" s="5" t="s">
        <v>30</v>
      </c>
      <c r="C35" s="115">
        <v>2019</v>
      </c>
      <c r="D35" s="115">
        <v>2021</v>
      </c>
      <c r="E35" s="11"/>
      <c r="F35" s="111" t="s">
        <v>42</v>
      </c>
      <c r="G35" s="111"/>
      <c r="H35" s="15" t="s">
        <v>42</v>
      </c>
      <c r="I35" s="100" t="s">
        <v>113</v>
      </c>
      <c r="J35" s="4" t="s">
        <v>111</v>
      </c>
      <c r="K35" s="4" t="s">
        <v>118</v>
      </c>
      <c r="L35" s="7" t="s">
        <v>197</v>
      </c>
      <c r="M35" s="53">
        <v>1</v>
      </c>
      <c r="N35" s="54"/>
      <c r="O35" s="95">
        <v>30</v>
      </c>
      <c r="P35" s="96" t="s">
        <v>42</v>
      </c>
      <c r="Q35" s="108">
        <v>230000</v>
      </c>
      <c r="S35" s="11"/>
      <c r="T35" s="102">
        <v>230000</v>
      </c>
      <c r="U35" s="4"/>
      <c r="V35" s="4"/>
      <c r="W35" s="112"/>
      <c r="X35" s="65"/>
      <c r="Y35" s="66"/>
    </row>
    <row r="36" spans="1:25" ht="14.25">
      <c r="A36" s="143" t="s">
        <v>198</v>
      </c>
      <c r="B36" s="5" t="s">
        <v>30</v>
      </c>
      <c r="C36" s="115">
        <v>2019</v>
      </c>
      <c r="D36" s="115">
        <v>2021</v>
      </c>
      <c r="E36" s="11"/>
      <c r="F36" s="111" t="s">
        <v>42</v>
      </c>
      <c r="G36" s="111"/>
      <c r="H36" s="15" t="s">
        <v>42</v>
      </c>
      <c r="I36" s="100" t="s">
        <v>113</v>
      </c>
      <c r="J36" s="4" t="s">
        <v>111</v>
      </c>
      <c r="K36" s="4" t="s">
        <v>118</v>
      </c>
      <c r="L36" s="7" t="s">
        <v>199</v>
      </c>
      <c r="M36" s="53">
        <v>1</v>
      </c>
      <c r="N36" s="54"/>
      <c r="O36" s="95">
        <v>30</v>
      </c>
      <c r="P36" s="96" t="s">
        <v>42</v>
      </c>
      <c r="Q36" s="108">
        <v>353000</v>
      </c>
      <c r="T36" s="102">
        <v>353000</v>
      </c>
      <c r="U36" s="4"/>
      <c r="V36" s="4"/>
      <c r="W36" s="112"/>
      <c r="X36" s="65"/>
      <c r="Y36" s="66"/>
    </row>
    <row r="37" spans="1:25" ht="12.75" customHeight="1">
      <c r="A37" s="143" t="s">
        <v>200</v>
      </c>
      <c r="B37" s="5" t="s">
        <v>30</v>
      </c>
      <c r="C37" s="115">
        <v>2019</v>
      </c>
      <c r="D37" s="115">
        <v>2021</v>
      </c>
      <c r="E37" s="11"/>
      <c r="F37" s="111" t="s">
        <v>42</v>
      </c>
      <c r="G37" s="111"/>
      <c r="H37" s="15" t="s">
        <v>42</v>
      </c>
      <c r="I37" s="100" t="s">
        <v>113</v>
      </c>
      <c r="J37" s="4" t="s">
        <v>111</v>
      </c>
      <c r="K37" s="4" t="s">
        <v>118</v>
      </c>
      <c r="L37" s="7" t="s">
        <v>201</v>
      </c>
      <c r="M37" s="53">
        <v>1</v>
      </c>
      <c r="N37" s="54"/>
      <c r="O37" s="95">
        <v>30</v>
      </c>
      <c r="P37" s="96" t="s">
        <v>42</v>
      </c>
      <c r="Q37" s="108">
        <v>237000</v>
      </c>
      <c r="S37" s="11"/>
      <c r="T37" s="102">
        <v>237000</v>
      </c>
      <c r="U37" s="4"/>
      <c r="V37" s="4"/>
      <c r="W37" s="112"/>
      <c r="X37" s="65"/>
      <c r="Y37" s="66"/>
    </row>
    <row r="38" spans="1:25" ht="13.5" customHeight="1">
      <c r="A38" s="143" t="s">
        <v>202</v>
      </c>
      <c r="B38" s="68" t="s">
        <v>30</v>
      </c>
      <c r="C38" s="105">
        <v>2019</v>
      </c>
      <c r="D38" s="115">
        <v>2021</v>
      </c>
      <c r="E38" s="107"/>
      <c r="F38" s="110" t="s">
        <v>42</v>
      </c>
      <c r="G38" s="110"/>
      <c r="H38" s="120" t="s">
        <v>42</v>
      </c>
      <c r="I38" s="110" t="s">
        <v>113</v>
      </c>
      <c r="J38" s="98" t="s">
        <v>111</v>
      </c>
      <c r="K38" s="98" t="s">
        <v>118</v>
      </c>
      <c r="L38" s="97" t="s">
        <v>203</v>
      </c>
      <c r="M38" s="103">
        <v>1</v>
      </c>
      <c r="N38" s="104"/>
      <c r="O38" s="105">
        <v>30</v>
      </c>
      <c r="P38" s="106" t="s">
        <v>42</v>
      </c>
      <c r="Q38" s="102">
        <v>1500000</v>
      </c>
      <c r="S38" s="102"/>
      <c r="T38" s="102">
        <v>1500000</v>
      </c>
      <c r="U38" s="98"/>
      <c r="V38" s="98"/>
      <c r="W38" s="113"/>
      <c r="X38" s="109"/>
      <c r="Y38" s="114"/>
    </row>
    <row r="39" spans="1:25" ht="24.75">
      <c r="A39" s="143" t="s">
        <v>204</v>
      </c>
      <c r="B39" s="68" t="s">
        <v>30</v>
      </c>
      <c r="C39" s="105">
        <v>2019</v>
      </c>
      <c r="D39" s="115">
        <v>2021</v>
      </c>
      <c r="E39" s="107"/>
      <c r="F39" s="110" t="s">
        <v>42</v>
      </c>
      <c r="G39" s="110"/>
      <c r="H39" s="120" t="s">
        <v>42</v>
      </c>
      <c r="I39" s="110" t="s">
        <v>113</v>
      </c>
      <c r="J39" s="98" t="s">
        <v>111</v>
      </c>
      <c r="K39" s="98" t="s">
        <v>118</v>
      </c>
      <c r="L39" s="97" t="s">
        <v>205</v>
      </c>
      <c r="M39" s="103">
        <v>1</v>
      </c>
      <c r="N39" s="104"/>
      <c r="O39" s="105">
        <v>30</v>
      </c>
      <c r="P39" s="106" t="s">
        <v>42</v>
      </c>
      <c r="Q39" s="102">
        <v>92000</v>
      </c>
      <c r="S39" s="102"/>
      <c r="T39" s="102">
        <v>92000</v>
      </c>
      <c r="U39" s="98"/>
      <c r="V39" s="98"/>
      <c r="W39" s="113"/>
      <c r="X39" s="109"/>
      <c r="Y39" s="114"/>
    </row>
    <row r="40" spans="1:25" ht="15" thickBot="1">
      <c r="A40" s="143" t="s">
        <v>206</v>
      </c>
      <c r="B40" s="68" t="s">
        <v>30</v>
      </c>
      <c r="C40" s="105">
        <v>2019</v>
      </c>
      <c r="D40" s="115">
        <v>2021</v>
      </c>
      <c r="E40" s="107"/>
      <c r="F40" s="110" t="s">
        <v>42</v>
      </c>
      <c r="G40" s="110"/>
      <c r="H40" s="120" t="s">
        <v>42</v>
      </c>
      <c r="I40" s="110" t="s">
        <v>113</v>
      </c>
      <c r="J40" s="98" t="s">
        <v>111</v>
      </c>
      <c r="K40" s="98" t="s">
        <v>118</v>
      </c>
      <c r="L40" s="97" t="s">
        <v>207</v>
      </c>
      <c r="M40" s="103">
        <v>1</v>
      </c>
      <c r="N40" s="104"/>
      <c r="O40" s="105">
        <v>30</v>
      </c>
      <c r="P40" s="106" t="s">
        <v>42</v>
      </c>
      <c r="Q40" s="102">
        <v>283000</v>
      </c>
      <c r="S40" s="102"/>
      <c r="T40" s="118">
        <v>283000</v>
      </c>
      <c r="U40" s="98"/>
      <c r="V40" s="98"/>
      <c r="W40" s="113"/>
      <c r="X40" s="109"/>
      <c r="Y40" s="114"/>
    </row>
    <row r="41" spans="1:25" ht="14.25" thickBot="1">
      <c r="A41" s="11"/>
      <c r="B41" s="5"/>
      <c r="C41" s="101"/>
      <c r="D41" s="101"/>
      <c r="E41" s="11"/>
      <c r="F41" s="99"/>
      <c r="G41" s="99"/>
      <c r="H41" s="65"/>
      <c r="I41" s="100"/>
      <c r="J41" s="4"/>
      <c r="K41" s="108"/>
      <c r="L41" s="7"/>
      <c r="M41" s="53"/>
      <c r="N41" s="54"/>
      <c r="O41" s="95"/>
      <c r="P41" s="96"/>
      <c r="Q41" s="11">
        <f>SUM(Q25:Q40)</f>
        <v>6023500</v>
      </c>
      <c r="R41" s="11">
        <f>SUM(R25:R40)</f>
        <v>0</v>
      </c>
      <c r="S41" s="117">
        <f>SUM(S25:S40)</f>
        <v>0</v>
      </c>
      <c r="T41" s="119">
        <f>SUM(Q41:S41)</f>
        <v>6023500</v>
      </c>
      <c r="U41" s="91"/>
      <c r="V41" s="4"/>
      <c r="W41" s="65"/>
      <c r="X41" s="65"/>
      <c r="Y41" s="66"/>
    </row>
    <row r="42" spans="1:20" ht="17.2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16"/>
    </row>
    <row r="43" spans="1:12" ht="12.75">
      <c r="A43" s="465" t="s">
        <v>53</v>
      </c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</row>
    <row r="44" spans="1:24" ht="12.75">
      <c r="A44" s="17" t="s">
        <v>54</v>
      </c>
      <c r="B44" s="17"/>
      <c r="C44" s="17"/>
      <c r="D44" s="3"/>
      <c r="E44" s="3"/>
      <c r="F44" s="3"/>
      <c r="G44" s="3"/>
      <c r="H44" s="3"/>
      <c r="I44" s="3"/>
      <c r="J44" s="3"/>
      <c r="K44" s="3"/>
      <c r="L44" s="3"/>
      <c r="X44" s="18" t="s">
        <v>55</v>
      </c>
    </row>
    <row r="45" spans="1:24" ht="12.75">
      <c r="A45" s="436" t="s">
        <v>56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Q45" s="18"/>
      <c r="X45" s="18" t="s">
        <v>57</v>
      </c>
    </row>
    <row r="46" spans="1:25" ht="12.75">
      <c r="A46" s="437" t="s">
        <v>58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Q46" s="18"/>
      <c r="Y46" s="18"/>
    </row>
    <row r="47" spans="1:25" ht="12.75">
      <c r="A47" s="438" t="s">
        <v>59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Y47" s="18"/>
    </row>
    <row r="48" spans="1:13" ht="12.75">
      <c r="A48" s="439" t="s">
        <v>60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</row>
    <row r="49" spans="1:12" ht="12.75">
      <c r="A49" s="436" t="s">
        <v>61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9"/>
    </row>
    <row r="50" spans="1:11" ht="12.75">
      <c r="A50" s="436" t="s">
        <v>62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</row>
    <row r="51" spans="1:14" ht="12.75">
      <c r="A51" s="436" t="s">
        <v>63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</row>
    <row r="52" spans="1:14" ht="12.75">
      <c r="A52" s="436" t="s">
        <v>64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</row>
    <row r="53" spans="1:14" ht="12.75">
      <c r="A53" s="436" t="s">
        <v>65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</row>
    <row r="54" spans="1:14" ht="12.75">
      <c r="A54" s="436" t="s">
        <v>66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</row>
    <row r="55" spans="1:25" ht="12.75">
      <c r="A55" s="436" t="s">
        <v>67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20"/>
      <c r="Y55" s="20"/>
    </row>
    <row r="56" spans="1:25" ht="12.75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20"/>
      <c r="Y56" s="20"/>
    </row>
    <row r="57" spans="1:2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Y57" s="20"/>
    </row>
    <row r="58" ht="12.75">
      <c r="A58" s="22" t="s">
        <v>37</v>
      </c>
    </row>
    <row r="59" spans="1:10" ht="15">
      <c r="A59" s="440" t="s">
        <v>68</v>
      </c>
      <c r="B59" s="440"/>
      <c r="J59" s="23"/>
    </row>
    <row r="60" spans="1:2" ht="12.75">
      <c r="A60" s="440" t="s">
        <v>69</v>
      </c>
      <c r="B60" s="440"/>
    </row>
    <row r="61" spans="1:2" ht="12.75">
      <c r="A61" s="440" t="s">
        <v>70</v>
      </c>
      <c r="B61" s="440"/>
    </row>
    <row r="63" spans="1:24" ht="12.75">
      <c r="A63" s="24" t="s">
        <v>40</v>
      </c>
      <c r="B63" s="20"/>
      <c r="C63" s="20"/>
      <c r="D63" s="20"/>
      <c r="W63" s="20"/>
      <c r="X63" s="20"/>
    </row>
    <row r="64" spans="1:25" ht="12.75">
      <c r="A64" s="369" t="s">
        <v>71</v>
      </c>
      <c r="B64" s="369"/>
      <c r="C64" s="369"/>
      <c r="D64" s="369"/>
      <c r="E64" s="369"/>
      <c r="F64" s="21"/>
      <c r="G64" s="21"/>
      <c r="H64" s="21"/>
      <c r="I64" s="21"/>
      <c r="J64" s="21"/>
      <c r="K64" s="21"/>
      <c r="L64" s="21"/>
      <c r="M64" s="21"/>
      <c r="N64" s="20"/>
      <c r="Y64" s="20"/>
    </row>
    <row r="65" spans="1:14" ht="12.75">
      <c r="A65" s="369" t="s">
        <v>72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</row>
    <row r="66" spans="1:10" ht="15">
      <c r="A66" s="369" t="s">
        <v>73</v>
      </c>
      <c r="B66" s="369"/>
      <c r="C66" s="369"/>
      <c r="D66" s="369"/>
      <c r="E66" s="369"/>
      <c r="F66" s="369"/>
      <c r="J66" s="23"/>
    </row>
    <row r="67" spans="1:6" ht="12.75">
      <c r="A67" s="369" t="s">
        <v>74</v>
      </c>
      <c r="B67" s="369"/>
      <c r="C67" s="369"/>
      <c r="D67" s="369"/>
      <c r="E67" s="369"/>
      <c r="F67" s="369"/>
    </row>
    <row r="68" spans="1:15" ht="12.75">
      <c r="A68" s="369" t="s">
        <v>75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</row>
    <row r="70" ht="12.75">
      <c r="A70" s="24" t="s">
        <v>76</v>
      </c>
    </row>
    <row r="71" spans="1:2" ht="12.75">
      <c r="A71" s="440" t="s">
        <v>102</v>
      </c>
      <c r="B71" s="440"/>
    </row>
    <row r="72" spans="1:2" ht="12.75">
      <c r="A72" s="440" t="s">
        <v>103</v>
      </c>
      <c r="B72" s="440"/>
    </row>
    <row r="73" ht="12.75">
      <c r="A73" s="1" t="s">
        <v>78</v>
      </c>
    </row>
    <row r="74" ht="12.75">
      <c r="A74" s="1" t="s">
        <v>79</v>
      </c>
    </row>
    <row r="75" ht="12.75">
      <c r="A75" s="1" t="s">
        <v>80</v>
      </c>
    </row>
    <row r="76" spans="1:2" ht="12.75">
      <c r="A76" s="440" t="s">
        <v>81</v>
      </c>
      <c r="B76" s="440"/>
    </row>
    <row r="77" ht="12.75">
      <c r="A77" s="1" t="s">
        <v>82</v>
      </c>
    </row>
    <row r="78" ht="12.75">
      <c r="A78" s="1" t="s">
        <v>83</v>
      </c>
    </row>
    <row r="79" ht="12.75">
      <c r="A79" s="1" t="s">
        <v>84</v>
      </c>
    </row>
    <row r="80" ht="12.75">
      <c r="A80" s="1" t="s">
        <v>85</v>
      </c>
    </row>
    <row r="81" ht="12.75">
      <c r="A81" s="1" t="s">
        <v>86</v>
      </c>
    </row>
  </sheetData>
  <sheetProtection/>
  <mergeCells count="61">
    <mergeCell ref="A72:B72"/>
    <mergeCell ref="A54:N54"/>
    <mergeCell ref="A64:E64"/>
    <mergeCell ref="A76:B76"/>
    <mergeCell ref="A1:F1"/>
    <mergeCell ref="A2:F2"/>
    <mergeCell ref="A3:D3"/>
    <mergeCell ref="A4:D4"/>
    <mergeCell ref="A6:A8"/>
    <mergeCell ref="B6:D6"/>
    <mergeCell ref="B7:C7"/>
    <mergeCell ref="D7:D8"/>
    <mergeCell ref="A65:N65"/>
    <mergeCell ref="A66:F66"/>
    <mergeCell ref="A67:F67"/>
    <mergeCell ref="A68:O68"/>
    <mergeCell ref="A52:N52"/>
    <mergeCell ref="A48:M48"/>
    <mergeCell ref="A43:L43"/>
    <mergeCell ref="A45:L45"/>
    <mergeCell ref="A71:B71"/>
    <mergeCell ref="A56:N56"/>
    <mergeCell ref="A59:B59"/>
    <mergeCell ref="A60:B60"/>
    <mergeCell ref="A61:B61"/>
    <mergeCell ref="A55:N55"/>
    <mergeCell ref="A53:N53"/>
    <mergeCell ref="A46:O46"/>
    <mergeCell ref="A47:T47"/>
    <mergeCell ref="A49:K49"/>
    <mergeCell ref="A50:K50"/>
    <mergeCell ref="A51:N51"/>
    <mergeCell ref="A18:Y18"/>
    <mergeCell ref="A19:Y19"/>
    <mergeCell ref="A21:Y21"/>
    <mergeCell ref="F22:F24"/>
    <mergeCell ref="G22:G24"/>
    <mergeCell ref="H22:H24"/>
    <mergeCell ref="I22:I24"/>
    <mergeCell ref="A22:A24"/>
    <mergeCell ref="B22:B24"/>
    <mergeCell ref="C22:C24"/>
    <mergeCell ref="D22:D24"/>
    <mergeCell ref="E22:E24"/>
    <mergeCell ref="K22:K24"/>
    <mergeCell ref="Y22:Y24"/>
    <mergeCell ref="Q23:Q24"/>
    <mergeCell ref="R23:R24"/>
    <mergeCell ref="S23:S24"/>
    <mergeCell ref="T23:T24"/>
    <mergeCell ref="J22:J24"/>
    <mergeCell ref="L22:L24"/>
    <mergeCell ref="M22:M24"/>
    <mergeCell ref="U23:V23"/>
    <mergeCell ref="W23:W24"/>
    <mergeCell ref="X23:X24"/>
    <mergeCell ref="N22:N24"/>
    <mergeCell ref="O22:O24"/>
    <mergeCell ref="P22:P24"/>
    <mergeCell ref="Q22:V22"/>
    <mergeCell ref="W22:X2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6">
      <selection activeCell="E25" sqref="E25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24.421875" style="1" customWidth="1"/>
    <col min="7" max="7" width="16.0039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5.4218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.75" customHeight="1">
      <c r="A1" s="471" t="s">
        <v>289</v>
      </c>
      <c r="B1" s="471"/>
      <c r="C1" s="471"/>
      <c r="D1" s="471"/>
      <c r="E1" s="471"/>
      <c r="F1" s="471"/>
    </row>
    <row r="2" spans="1:6" ht="17.25">
      <c r="A2" s="472" t="s">
        <v>290</v>
      </c>
      <c r="B2" s="472"/>
      <c r="C2" s="472"/>
      <c r="D2" s="472"/>
      <c r="E2" s="472"/>
      <c r="F2" s="472"/>
    </row>
    <row r="3" spans="1:6" ht="15">
      <c r="A3" s="473" t="s">
        <v>88</v>
      </c>
      <c r="B3" s="474"/>
      <c r="C3" s="474"/>
      <c r="D3" s="474"/>
      <c r="E3" s="20"/>
      <c r="F3" s="20"/>
    </row>
    <row r="4" spans="1:6" ht="12.75">
      <c r="A4" s="475" t="s">
        <v>104</v>
      </c>
      <c r="B4" s="474"/>
      <c r="C4" s="474"/>
      <c r="D4" s="474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442" t="s">
        <v>89</v>
      </c>
      <c r="B6" s="442" t="s">
        <v>90</v>
      </c>
      <c r="C6" s="476"/>
      <c r="D6" s="476"/>
      <c r="E6" s="20"/>
      <c r="F6" s="20"/>
    </row>
    <row r="7" spans="1:6" ht="12.75">
      <c r="A7" s="476"/>
      <c r="B7" s="442" t="s">
        <v>91</v>
      </c>
      <c r="C7" s="476"/>
      <c r="D7" s="442" t="s">
        <v>92</v>
      </c>
      <c r="E7" s="20"/>
      <c r="F7" s="20"/>
    </row>
    <row r="8" spans="1:6" ht="12.75">
      <c r="A8" s="476"/>
      <c r="B8" s="25" t="s">
        <v>20</v>
      </c>
      <c r="C8" s="25" t="s">
        <v>21</v>
      </c>
      <c r="D8" s="476"/>
      <c r="E8" s="20"/>
      <c r="F8" s="20"/>
    </row>
    <row r="9" spans="1:6" ht="37.5">
      <c r="A9" s="28" t="s">
        <v>93</v>
      </c>
      <c r="B9" s="15">
        <f>Q26</f>
        <v>159820</v>
      </c>
      <c r="C9" s="158">
        <f>R26</f>
        <v>0</v>
      </c>
      <c r="D9" s="157">
        <f>SUM(B9:C9)</f>
        <v>159820</v>
      </c>
      <c r="E9" s="20"/>
      <c r="F9" s="20"/>
    </row>
    <row r="10" spans="1:6" ht="37.5">
      <c r="A10" s="28" t="s">
        <v>95</v>
      </c>
      <c r="B10" s="157" t="s">
        <v>94</v>
      </c>
      <c r="C10" s="157" t="s">
        <v>94</v>
      </c>
      <c r="D10" s="157" t="s">
        <v>94</v>
      </c>
      <c r="E10" s="20"/>
      <c r="F10" s="20"/>
    </row>
    <row r="11" spans="1:6" ht="24.75">
      <c r="A11" s="28" t="s">
        <v>96</v>
      </c>
      <c r="B11" s="157" t="s">
        <v>94</v>
      </c>
      <c r="C11" s="157" t="s">
        <v>94</v>
      </c>
      <c r="D11" s="157" t="s">
        <v>94</v>
      </c>
      <c r="E11" s="20"/>
      <c r="F11" s="20"/>
    </row>
    <row r="12" spans="1:6" ht="12.75">
      <c r="A12" s="26" t="s">
        <v>97</v>
      </c>
      <c r="B12" s="157" t="s">
        <v>94</v>
      </c>
      <c r="C12" s="157" t="s">
        <v>94</v>
      </c>
      <c r="D12" s="157" t="s">
        <v>94</v>
      </c>
      <c r="E12" s="20"/>
      <c r="F12" s="20"/>
    </row>
    <row r="13" spans="1:6" ht="75">
      <c r="A13" s="28" t="s">
        <v>98</v>
      </c>
      <c r="B13" s="157" t="s">
        <v>94</v>
      </c>
      <c r="C13" s="157" t="s">
        <v>94</v>
      </c>
      <c r="D13" s="157" t="s">
        <v>94</v>
      </c>
      <c r="E13" s="20"/>
      <c r="F13" s="20"/>
    </row>
    <row r="14" spans="1:6" ht="37.5">
      <c r="A14" s="28" t="s">
        <v>99</v>
      </c>
      <c r="B14" s="157" t="s">
        <v>94</v>
      </c>
      <c r="C14" s="157" t="s">
        <v>94</v>
      </c>
      <c r="D14" s="157" t="s">
        <v>94</v>
      </c>
      <c r="E14" s="20"/>
      <c r="F14" s="20"/>
    </row>
    <row r="15" spans="1:6" ht="12.75">
      <c r="A15" s="26" t="s">
        <v>100</v>
      </c>
      <c r="B15" s="157" t="s">
        <v>94</v>
      </c>
      <c r="C15" s="157" t="s">
        <v>94</v>
      </c>
      <c r="D15" s="157" t="s">
        <v>94</v>
      </c>
      <c r="E15" s="20"/>
      <c r="F15" s="20"/>
    </row>
    <row r="16" spans="1:6" ht="30.75" customHeight="1">
      <c r="A16" s="29" t="s">
        <v>101</v>
      </c>
      <c r="B16" s="157">
        <f>B9</f>
        <v>159820</v>
      </c>
      <c r="C16" s="157">
        <f>C9</f>
        <v>0</v>
      </c>
      <c r="D16" s="157">
        <f>D9</f>
        <v>159820</v>
      </c>
      <c r="E16" s="20"/>
      <c r="F16" s="20"/>
    </row>
    <row r="18" spans="1:25" ht="24" customHeight="1">
      <c r="A18" s="469" t="s">
        <v>171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</row>
    <row r="19" spans="1:25" ht="17.25">
      <c r="A19" s="469" t="s">
        <v>156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</row>
    <row r="21" spans="1:25" ht="18.75" customHeight="1">
      <c r="A21" s="470" t="s">
        <v>0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</row>
    <row r="22" spans="1:25" ht="12.75">
      <c r="A22" s="346" t="s">
        <v>1</v>
      </c>
      <c r="B22" s="463" t="s">
        <v>2</v>
      </c>
      <c r="C22" s="463" t="s">
        <v>3</v>
      </c>
      <c r="D22" s="454" t="s">
        <v>4</v>
      </c>
      <c r="E22" s="454" t="s">
        <v>5</v>
      </c>
      <c r="F22" s="445" t="s">
        <v>6</v>
      </c>
      <c r="G22" s="445" t="s">
        <v>7</v>
      </c>
      <c r="H22" s="454" t="s">
        <v>8</v>
      </c>
      <c r="I22" s="460" t="s">
        <v>9</v>
      </c>
      <c r="J22" s="456" t="s">
        <v>10</v>
      </c>
      <c r="K22" s="456" t="s">
        <v>11</v>
      </c>
      <c r="L22" s="445" t="s">
        <v>12</v>
      </c>
      <c r="M22" s="445" t="s">
        <v>13</v>
      </c>
      <c r="N22" s="445" t="s">
        <v>14</v>
      </c>
      <c r="O22" s="450" t="s">
        <v>15</v>
      </c>
      <c r="P22" s="450" t="s">
        <v>16</v>
      </c>
      <c r="Q22" s="350" t="s">
        <v>17</v>
      </c>
      <c r="R22" s="350"/>
      <c r="S22" s="350"/>
      <c r="T22" s="350"/>
      <c r="U22" s="350"/>
      <c r="V22" s="350"/>
      <c r="W22" s="452" t="s">
        <v>18</v>
      </c>
      <c r="X22" s="453"/>
      <c r="Y22" s="351" t="s">
        <v>19</v>
      </c>
    </row>
    <row r="23" spans="1:25" ht="11.25" customHeight="1">
      <c r="A23" s="347"/>
      <c r="B23" s="464"/>
      <c r="C23" s="464"/>
      <c r="D23" s="454"/>
      <c r="E23" s="455"/>
      <c r="F23" s="458"/>
      <c r="G23" s="458"/>
      <c r="H23" s="454"/>
      <c r="I23" s="461"/>
      <c r="J23" s="467"/>
      <c r="K23" s="467"/>
      <c r="L23" s="446"/>
      <c r="M23" s="446"/>
      <c r="N23" s="446"/>
      <c r="O23" s="451"/>
      <c r="P23" s="451"/>
      <c r="Q23" s="353" t="s">
        <v>20</v>
      </c>
      <c r="R23" s="353" t="s">
        <v>21</v>
      </c>
      <c r="S23" s="353" t="s">
        <v>22</v>
      </c>
      <c r="T23" s="345" t="s">
        <v>23</v>
      </c>
      <c r="U23" s="448" t="s">
        <v>24</v>
      </c>
      <c r="V23" s="449"/>
      <c r="W23" s="346" t="s">
        <v>25</v>
      </c>
      <c r="X23" s="346" t="s">
        <v>26</v>
      </c>
      <c r="Y23" s="352"/>
    </row>
    <row r="24" spans="1:25" ht="51.75" customHeight="1">
      <c r="A24" s="347"/>
      <c r="B24" s="464"/>
      <c r="C24" s="464"/>
      <c r="D24" s="454"/>
      <c r="E24" s="455"/>
      <c r="F24" s="459"/>
      <c r="G24" s="459"/>
      <c r="H24" s="454"/>
      <c r="I24" s="462"/>
      <c r="J24" s="467"/>
      <c r="K24" s="467"/>
      <c r="L24" s="447"/>
      <c r="M24" s="447"/>
      <c r="N24" s="447"/>
      <c r="O24" s="451"/>
      <c r="P24" s="451"/>
      <c r="Q24" s="347"/>
      <c r="R24" s="347"/>
      <c r="S24" s="347"/>
      <c r="T24" s="468"/>
      <c r="U24" s="4" t="s">
        <v>27</v>
      </c>
      <c r="V24" s="4" t="s">
        <v>28</v>
      </c>
      <c r="W24" s="346"/>
      <c r="X24" s="346"/>
      <c r="Y24" s="352"/>
    </row>
    <row r="25" spans="1:25" ht="12.75" customHeight="1" thickBot="1">
      <c r="A25" s="152" t="s">
        <v>291</v>
      </c>
      <c r="B25" s="5" t="s">
        <v>30</v>
      </c>
      <c r="C25" s="161">
        <v>2020</v>
      </c>
      <c r="D25" s="232">
        <v>2021</v>
      </c>
      <c r="E25" s="11" t="s">
        <v>292</v>
      </c>
      <c r="F25" s="111" t="s">
        <v>42</v>
      </c>
      <c r="G25" s="111"/>
      <c r="H25" s="15" t="s">
        <v>42</v>
      </c>
      <c r="I25" s="100" t="s">
        <v>113</v>
      </c>
      <c r="J25" s="4" t="s">
        <v>111</v>
      </c>
      <c r="K25" s="4" t="s">
        <v>118</v>
      </c>
      <c r="L25" s="7" t="s">
        <v>293</v>
      </c>
      <c r="M25" s="53">
        <v>1</v>
      </c>
      <c r="N25" s="54"/>
      <c r="O25" s="162">
        <v>30</v>
      </c>
      <c r="P25" s="96" t="s">
        <v>42</v>
      </c>
      <c r="Q25" s="11">
        <v>159820</v>
      </c>
      <c r="R25" s="11"/>
      <c r="S25" s="11"/>
      <c r="T25" s="160"/>
      <c r="U25" s="4"/>
      <c r="V25" s="4"/>
      <c r="W25" s="112"/>
      <c r="X25" s="65"/>
      <c r="Y25" s="66"/>
    </row>
    <row r="26" spans="1:25" ht="14.25" thickBot="1">
      <c r="A26" s="11"/>
      <c r="B26" s="5"/>
      <c r="C26" s="163"/>
      <c r="D26" s="163"/>
      <c r="E26" s="11"/>
      <c r="F26" s="99"/>
      <c r="G26" s="99"/>
      <c r="H26" s="65"/>
      <c r="I26" s="100"/>
      <c r="J26" s="4"/>
      <c r="K26" s="160"/>
      <c r="L26" s="7"/>
      <c r="M26" s="53"/>
      <c r="N26" s="54"/>
      <c r="O26" s="162"/>
      <c r="P26" s="96"/>
      <c r="Q26" s="11">
        <f>SUM(Q25:Q25)</f>
        <v>159820</v>
      </c>
      <c r="R26" s="11">
        <f>SUM(R25:R25)</f>
        <v>0</v>
      </c>
      <c r="S26" s="117">
        <f>SUM(S25:S25)</f>
        <v>0</v>
      </c>
      <c r="T26" s="164">
        <f>SUM(Q26:S26)</f>
        <v>159820</v>
      </c>
      <c r="U26" s="91"/>
      <c r="V26" s="4"/>
      <c r="W26" s="65"/>
      <c r="X26" s="65"/>
      <c r="Y26" s="66"/>
    </row>
    <row r="27" spans="1:20" ht="17.25">
      <c r="A27" s="159"/>
      <c r="B27" s="159"/>
      <c r="C27" s="159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</row>
    <row r="28" spans="1:12" ht="12.75">
      <c r="A28" s="465" t="s">
        <v>53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</row>
    <row r="29" spans="1:24" ht="12.75">
      <c r="A29" s="167" t="s">
        <v>54</v>
      </c>
      <c r="B29" s="167"/>
      <c r="C29" s="167"/>
      <c r="D29" s="165"/>
      <c r="E29" s="165"/>
      <c r="F29" s="165"/>
      <c r="G29" s="165"/>
      <c r="H29" s="165"/>
      <c r="I29" s="165"/>
      <c r="J29" s="165"/>
      <c r="K29" s="165"/>
      <c r="L29" s="165"/>
      <c r="X29" s="168" t="s">
        <v>55</v>
      </c>
    </row>
    <row r="30" spans="1:24" ht="12.75">
      <c r="A30" s="436" t="s">
        <v>56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Q30" s="168"/>
      <c r="X30" s="168" t="s">
        <v>57</v>
      </c>
    </row>
    <row r="31" spans="1:25" ht="12.75">
      <c r="A31" s="437" t="s">
        <v>58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Q31" s="168"/>
      <c r="Y31" s="168"/>
    </row>
    <row r="32" spans="1:25" ht="12.75">
      <c r="A32" s="438" t="s">
        <v>59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Y32" s="168"/>
    </row>
    <row r="33" spans="1:13" ht="12.75">
      <c r="A33" s="436" t="s">
        <v>60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</row>
    <row r="34" spans="1:12" ht="12.75">
      <c r="A34" s="436" t="s">
        <v>61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19"/>
    </row>
    <row r="35" spans="1:11" ht="12.75">
      <c r="A35" s="436" t="s">
        <v>62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</row>
    <row r="36" spans="1:14" ht="12.75">
      <c r="A36" s="436" t="s">
        <v>63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</row>
    <row r="37" spans="1:14" ht="12.75">
      <c r="A37" s="436" t="s">
        <v>64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</row>
    <row r="38" spans="1:14" ht="12.75">
      <c r="A38" s="436" t="s">
        <v>65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</row>
    <row r="39" spans="1:14" ht="12.75">
      <c r="A39" s="436" t="s">
        <v>66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</row>
    <row r="40" spans="1:25" ht="12.75">
      <c r="A40" s="436" t="s">
        <v>67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20"/>
      <c r="Y40" s="20"/>
    </row>
    <row r="41" spans="1:25" ht="12.75">
      <c r="A41" s="436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20"/>
      <c r="Y41" s="20"/>
    </row>
    <row r="42" spans="1:2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/>
      <c r="Y42" s="20"/>
    </row>
    <row r="43" ht="12.75">
      <c r="A43" s="22" t="s">
        <v>37</v>
      </c>
    </row>
    <row r="44" spans="1:10" ht="15">
      <c r="A44" s="440" t="s">
        <v>68</v>
      </c>
      <c r="B44" s="440"/>
      <c r="J44" s="23"/>
    </row>
    <row r="45" spans="1:2" ht="12.75">
      <c r="A45" s="440" t="s">
        <v>69</v>
      </c>
      <c r="B45" s="440"/>
    </row>
    <row r="46" spans="1:2" ht="12.75">
      <c r="A46" s="440" t="s">
        <v>70</v>
      </c>
      <c r="B46" s="440"/>
    </row>
    <row r="48" spans="1:24" ht="12.75">
      <c r="A48" s="169" t="s">
        <v>40</v>
      </c>
      <c r="B48" s="20"/>
      <c r="C48" s="20"/>
      <c r="D48" s="20"/>
      <c r="W48" s="20"/>
      <c r="X48" s="20"/>
    </row>
    <row r="49" spans="1:25" ht="12.75">
      <c r="A49" s="466" t="s">
        <v>71</v>
      </c>
      <c r="B49" s="466"/>
      <c r="C49" s="466"/>
      <c r="D49" s="466"/>
      <c r="E49" s="466"/>
      <c r="F49" s="21"/>
      <c r="G49" s="21"/>
      <c r="H49" s="21"/>
      <c r="I49" s="21"/>
      <c r="J49" s="21"/>
      <c r="K49" s="21"/>
      <c r="L49" s="21"/>
      <c r="M49" s="21"/>
      <c r="N49" s="20"/>
      <c r="Y49" s="20"/>
    </row>
    <row r="50" spans="1:14" ht="12.75">
      <c r="A50" s="466" t="s">
        <v>72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</row>
    <row r="51" spans="1:10" ht="15">
      <c r="A51" s="466" t="s">
        <v>73</v>
      </c>
      <c r="B51" s="466"/>
      <c r="C51" s="466"/>
      <c r="D51" s="466"/>
      <c r="E51" s="466"/>
      <c r="F51" s="466"/>
      <c r="J51" s="23"/>
    </row>
    <row r="52" spans="1:6" ht="12.75">
      <c r="A52" s="466" t="s">
        <v>74</v>
      </c>
      <c r="B52" s="466"/>
      <c r="C52" s="466"/>
      <c r="D52" s="466"/>
      <c r="E52" s="466"/>
      <c r="F52" s="466"/>
    </row>
    <row r="53" spans="1:15" ht="12.75">
      <c r="A53" s="466" t="s">
        <v>75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</row>
    <row r="55" ht="12.75">
      <c r="A55" s="169" t="s">
        <v>76</v>
      </c>
    </row>
    <row r="56" spans="1:2" ht="12.75">
      <c r="A56" s="440" t="s">
        <v>102</v>
      </c>
      <c r="B56" s="440"/>
    </row>
    <row r="57" spans="1:2" ht="12.75">
      <c r="A57" s="440" t="s">
        <v>103</v>
      </c>
      <c r="B57" s="440"/>
    </row>
    <row r="58" ht="12.75">
      <c r="A58" s="1" t="s">
        <v>78</v>
      </c>
    </row>
    <row r="59" ht="12.75">
      <c r="A59" s="1" t="s">
        <v>79</v>
      </c>
    </row>
    <row r="60" ht="12.75">
      <c r="A60" s="1" t="s">
        <v>80</v>
      </c>
    </row>
    <row r="61" spans="1:2" ht="12.75">
      <c r="A61" s="440" t="s">
        <v>81</v>
      </c>
      <c r="B61" s="440"/>
    </row>
    <row r="62" ht="12.75">
      <c r="A62" s="1" t="s">
        <v>82</v>
      </c>
    </row>
    <row r="63" ht="12.75">
      <c r="A63" s="1" t="s">
        <v>83</v>
      </c>
    </row>
    <row r="64" ht="12.75">
      <c r="A64" s="1" t="s">
        <v>84</v>
      </c>
    </row>
    <row r="65" ht="12.75">
      <c r="A65" s="1" t="s">
        <v>85</v>
      </c>
    </row>
    <row r="66" ht="12.75">
      <c r="A66" s="1" t="s">
        <v>86</v>
      </c>
    </row>
  </sheetData>
  <sheetProtection/>
  <mergeCells count="61">
    <mergeCell ref="F22:F24"/>
    <mergeCell ref="G22:G24"/>
    <mergeCell ref="A1:F1"/>
    <mergeCell ref="A2:F2"/>
    <mergeCell ref="A3:D3"/>
    <mergeCell ref="A4:D4"/>
    <mergeCell ref="A6:A8"/>
    <mergeCell ref="B6:D6"/>
    <mergeCell ref="B7:C7"/>
    <mergeCell ref="D7:D8"/>
    <mergeCell ref="L22:L24"/>
    <mergeCell ref="M22:M24"/>
    <mergeCell ref="A18:Y18"/>
    <mergeCell ref="A19:Y19"/>
    <mergeCell ref="A21:Y21"/>
    <mergeCell ref="A22:A24"/>
    <mergeCell ref="B22:B24"/>
    <mergeCell ref="C22:C24"/>
    <mergeCell ref="D22:D24"/>
    <mergeCell ref="E22:E24"/>
    <mergeCell ref="W22:X22"/>
    <mergeCell ref="Y22:Y24"/>
    <mergeCell ref="Q23:Q24"/>
    <mergeCell ref="R23:R24"/>
    <mergeCell ref="S23:S24"/>
    <mergeCell ref="T23:T24"/>
    <mergeCell ref="U23:V23"/>
    <mergeCell ref="W23:W24"/>
    <mergeCell ref="X23:X24"/>
    <mergeCell ref="Q22:V22"/>
    <mergeCell ref="A28:L28"/>
    <mergeCell ref="A30:L30"/>
    <mergeCell ref="A31:O31"/>
    <mergeCell ref="N22:N24"/>
    <mergeCell ref="O22:O24"/>
    <mergeCell ref="P22:P24"/>
    <mergeCell ref="H22:H24"/>
    <mergeCell ref="I22:I24"/>
    <mergeCell ref="J22:J24"/>
    <mergeCell ref="K22:K24"/>
    <mergeCell ref="A32:T32"/>
    <mergeCell ref="A33:M33"/>
    <mergeCell ref="A34:K34"/>
    <mergeCell ref="A35:K35"/>
    <mergeCell ref="A36:N36"/>
    <mergeCell ref="A37:N37"/>
    <mergeCell ref="A38:N38"/>
    <mergeCell ref="A39:N39"/>
    <mergeCell ref="A40:N40"/>
    <mergeCell ref="A41:N41"/>
    <mergeCell ref="A44:B44"/>
    <mergeCell ref="A45:B45"/>
    <mergeCell ref="A56:B56"/>
    <mergeCell ref="A57:B57"/>
    <mergeCell ref="A61:B61"/>
    <mergeCell ref="A46:B46"/>
    <mergeCell ref="A49:E49"/>
    <mergeCell ref="A50:N50"/>
    <mergeCell ref="A51:F51"/>
    <mergeCell ref="A52:F52"/>
    <mergeCell ref="A53:O5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88"/>
  <sheetViews>
    <sheetView zoomScalePageLayoutView="0" workbookViewId="0" topLeftCell="A28">
      <selection activeCell="A32" sqref="A32"/>
    </sheetView>
  </sheetViews>
  <sheetFormatPr defaultColWidth="14.421875" defaultRowHeight="15"/>
  <cols>
    <col min="1" max="1" width="30.7109375" style="0" customWidth="1"/>
    <col min="2" max="2" width="17.7109375" style="0" customWidth="1"/>
    <col min="3" max="3" width="14.421875" style="0" customWidth="1"/>
    <col min="4" max="5" width="15.8515625" style="0" customWidth="1"/>
    <col min="6" max="6" width="17.140625" style="0" customWidth="1"/>
    <col min="7" max="7" width="13.140625" style="0" customWidth="1"/>
    <col min="8" max="8" width="12.140625" style="0" customWidth="1"/>
    <col min="9" max="9" width="17.140625" style="0" customWidth="1"/>
    <col min="10" max="10" width="14.421875" style="0" customWidth="1"/>
    <col min="11" max="11" width="29.28125" style="0" customWidth="1"/>
    <col min="12" max="12" width="16.8515625" style="0" customWidth="1"/>
    <col min="13" max="13" width="12.421875" style="0" customWidth="1"/>
    <col min="14" max="14" width="17.00390625" style="0" customWidth="1"/>
    <col min="15" max="15" width="13.140625" style="0" customWidth="1"/>
    <col min="16" max="20" width="14.7109375" style="0" customWidth="1"/>
    <col min="21" max="21" width="15.00390625" style="0" customWidth="1"/>
    <col min="22" max="22" width="10.7109375" style="0" customWidth="1"/>
    <col min="23" max="23" width="13.421875" style="0" customWidth="1"/>
    <col min="24" max="24" width="18.8515625" style="0" customWidth="1"/>
    <col min="25" max="25" width="20.28125" style="0" customWidth="1"/>
    <col min="26" max="26" width="15.421875" style="0" customWidth="1"/>
    <col min="27" max="27" width="36.421875" style="0" customWidth="1"/>
  </cols>
  <sheetData>
    <row r="1" spans="1:26" ht="37.5" customHeight="1">
      <c r="A1" s="497" t="s">
        <v>289</v>
      </c>
      <c r="B1" s="488"/>
      <c r="C1" s="488"/>
      <c r="D1" s="488"/>
      <c r="E1" s="488"/>
      <c r="F1" s="488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17.25" customHeight="1">
      <c r="A2" s="498" t="s">
        <v>154</v>
      </c>
      <c r="B2" s="488"/>
      <c r="C2" s="488"/>
      <c r="D2" s="488"/>
      <c r="E2" s="488"/>
      <c r="F2" s="488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5" customHeight="1">
      <c r="A3" s="499" t="s">
        <v>88</v>
      </c>
      <c r="B3" s="488"/>
      <c r="C3" s="488"/>
      <c r="D3" s="488"/>
      <c r="E3" s="196"/>
      <c r="F3" s="196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</row>
    <row r="4" spans="1:26" ht="12.75" customHeight="1">
      <c r="A4" s="500" t="s">
        <v>104</v>
      </c>
      <c r="B4" s="488"/>
      <c r="C4" s="488"/>
      <c r="D4" s="488"/>
      <c r="E4" s="196"/>
      <c r="F4" s="196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12.75" customHeight="1">
      <c r="A5" s="196"/>
      <c r="B5" s="196"/>
      <c r="C5" s="196"/>
      <c r="D5" s="196"/>
      <c r="E5" s="196"/>
      <c r="F5" s="196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12.75" customHeight="1">
      <c r="A6" s="501" t="s">
        <v>89</v>
      </c>
      <c r="B6" s="502" t="s">
        <v>90</v>
      </c>
      <c r="C6" s="485"/>
      <c r="D6" s="483"/>
      <c r="E6" s="196"/>
      <c r="F6" s="196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2.75" customHeight="1">
      <c r="A7" s="478"/>
      <c r="B7" s="502" t="s">
        <v>91</v>
      </c>
      <c r="C7" s="483"/>
      <c r="D7" s="501" t="s">
        <v>92</v>
      </c>
      <c r="E7" s="196"/>
      <c r="F7" s="196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12.75" customHeight="1">
      <c r="A8" s="479"/>
      <c r="B8" s="197" t="s">
        <v>20</v>
      </c>
      <c r="C8" s="197" t="s">
        <v>21</v>
      </c>
      <c r="D8" s="479"/>
      <c r="E8" s="196"/>
      <c r="F8" s="196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ht="37.5" customHeight="1">
      <c r="A9" s="198" t="s">
        <v>93</v>
      </c>
      <c r="B9" s="199">
        <f>SUM(Q33)</f>
        <v>6126245.4399999995</v>
      </c>
      <c r="C9" s="199">
        <f>SUM(R33)</f>
        <v>0</v>
      </c>
      <c r="D9" s="200">
        <f>SUM(B9:C9)</f>
        <v>6126245.4399999995</v>
      </c>
      <c r="E9" s="196"/>
      <c r="F9" s="196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1:26" ht="37.5" customHeight="1">
      <c r="A10" s="198" t="s">
        <v>95</v>
      </c>
      <c r="B10" s="200" t="s">
        <v>94</v>
      </c>
      <c r="C10" s="200" t="s">
        <v>94</v>
      </c>
      <c r="D10" s="200" t="s">
        <v>94</v>
      </c>
      <c r="E10" s="196"/>
      <c r="F10" s="196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ht="24.75" customHeight="1">
      <c r="A11" s="198" t="s">
        <v>96</v>
      </c>
      <c r="B11" s="200" t="s">
        <v>94</v>
      </c>
      <c r="C11" s="200" t="s">
        <v>94</v>
      </c>
      <c r="D11" s="200" t="s">
        <v>94</v>
      </c>
      <c r="E11" s="196"/>
      <c r="F11" s="19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</row>
    <row r="12" spans="1:26" ht="12.75" customHeight="1">
      <c r="A12" s="201" t="s">
        <v>97</v>
      </c>
      <c r="B12" s="200" t="s">
        <v>94</v>
      </c>
      <c r="C12" s="200" t="s">
        <v>94</v>
      </c>
      <c r="D12" s="200" t="s">
        <v>94</v>
      </c>
      <c r="E12" s="196"/>
      <c r="F12" s="196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75" customHeight="1">
      <c r="A13" s="198" t="s">
        <v>98</v>
      </c>
      <c r="B13" s="200" t="s">
        <v>94</v>
      </c>
      <c r="C13" s="200" t="s">
        <v>94</v>
      </c>
      <c r="D13" s="200" t="s">
        <v>94</v>
      </c>
      <c r="E13" s="196"/>
      <c r="F13" s="19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37.5" customHeight="1">
      <c r="A14" s="198" t="s">
        <v>99</v>
      </c>
      <c r="B14" s="200" t="s">
        <v>94</v>
      </c>
      <c r="C14" s="200" t="s">
        <v>94</v>
      </c>
      <c r="D14" s="200" t="s">
        <v>94</v>
      </c>
      <c r="E14" s="196"/>
      <c r="F14" s="196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2.75" customHeight="1">
      <c r="A15" s="201" t="s">
        <v>100</v>
      </c>
      <c r="B15" s="200" t="s">
        <v>94</v>
      </c>
      <c r="C15" s="200" t="s">
        <v>94</v>
      </c>
      <c r="D15" s="200" t="s">
        <v>94</v>
      </c>
      <c r="E15" s="196"/>
      <c r="F15" s="19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25.5" customHeight="1">
      <c r="A16" s="202" t="s">
        <v>101</v>
      </c>
      <c r="B16" s="200">
        <f>B9</f>
        <v>6126245.4399999995</v>
      </c>
      <c r="C16" s="200">
        <f>C9</f>
        <v>0</v>
      </c>
      <c r="D16" s="200">
        <f>D9</f>
        <v>6126245.4399999995</v>
      </c>
      <c r="E16" s="196"/>
      <c r="F16" s="196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2.7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ht="24" customHeight="1">
      <c r="A18" s="490" t="s">
        <v>294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195"/>
    </row>
    <row r="19" spans="1:26" ht="17.25" customHeight="1">
      <c r="A19" s="490" t="s">
        <v>154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195"/>
    </row>
    <row r="20" spans="1:26" ht="12.7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7.25" customHeight="1">
      <c r="A21" s="491" t="s">
        <v>0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195"/>
    </row>
    <row r="22" spans="1:26" ht="17.25" customHeight="1">
      <c r="A22" s="203"/>
      <c r="B22" s="203"/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195"/>
      <c r="V22" s="195"/>
      <c r="W22" s="195"/>
      <c r="X22" s="195"/>
      <c r="Y22" s="195"/>
      <c r="Z22" s="195"/>
    </row>
    <row r="23" spans="1:26" ht="70.5" customHeight="1">
      <c r="A23" s="480" t="s">
        <v>1</v>
      </c>
      <c r="B23" s="477" t="s">
        <v>2</v>
      </c>
      <c r="C23" s="477" t="s">
        <v>3</v>
      </c>
      <c r="D23" s="480" t="s">
        <v>4</v>
      </c>
      <c r="E23" s="480" t="s">
        <v>5</v>
      </c>
      <c r="F23" s="480" t="s">
        <v>6</v>
      </c>
      <c r="G23" s="480" t="s">
        <v>7</v>
      </c>
      <c r="H23" s="480" t="s">
        <v>8</v>
      </c>
      <c r="I23" s="477" t="s">
        <v>9</v>
      </c>
      <c r="J23" s="495" t="s">
        <v>10</v>
      </c>
      <c r="K23" s="495" t="s">
        <v>11</v>
      </c>
      <c r="L23" s="480" t="s">
        <v>12</v>
      </c>
      <c r="M23" s="480" t="s">
        <v>13</v>
      </c>
      <c r="N23" s="480" t="s">
        <v>14</v>
      </c>
      <c r="O23" s="496" t="s">
        <v>15</v>
      </c>
      <c r="P23" s="496" t="s">
        <v>16</v>
      </c>
      <c r="Q23" s="484" t="s">
        <v>17</v>
      </c>
      <c r="R23" s="485"/>
      <c r="S23" s="485"/>
      <c r="T23" s="485"/>
      <c r="U23" s="485"/>
      <c r="V23" s="483"/>
      <c r="W23" s="486" t="s">
        <v>18</v>
      </c>
      <c r="X23" s="483"/>
      <c r="Y23" s="492" t="s">
        <v>19</v>
      </c>
      <c r="Z23" s="195"/>
    </row>
    <row r="24" spans="1:26" ht="38.2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81" t="s">
        <v>20</v>
      </c>
      <c r="R24" s="481" t="s">
        <v>21</v>
      </c>
      <c r="S24" s="481" t="s">
        <v>22</v>
      </c>
      <c r="T24" s="494" t="s">
        <v>23</v>
      </c>
      <c r="U24" s="482" t="s">
        <v>24</v>
      </c>
      <c r="V24" s="483"/>
      <c r="W24" s="480" t="s">
        <v>25</v>
      </c>
      <c r="X24" s="480" t="s">
        <v>26</v>
      </c>
      <c r="Y24" s="478"/>
      <c r="Z24" s="195"/>
    </row>
    <row r="25" spans="1:26" ht="24" customHeight="1">
      <c r="A25" s="479"/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205" t="s">
        <v>27</v>
      </c>
      <c r="V25" s="205" t="s">
        <v>28</v>
      </c>
      <c r="W25" s="479"/>
      <c r="X25" s="479"/>
      <c r="Y25" s="479"/>
      <c r="Z25" s="195"/>
    </row>
    <row r="26" spans="1:27" ht="48.75" customHeight="1">
      <c r="A26" s="206" t="s">
        <v>133</v>
      </c>
      <c r="B26" s="206" t="s">
        <v>30</v>
      </c>
      <c r="C26" s="207">
        <v>2019</v>
      </c>
      <c r="D26" s="207">
        <v>2021</v>
      </c>
      <c r="E26" s="207"/>
      <c r="F26" s="207" t="s">
        <v>42</v>
      </c>
      <c r="G26" s="207"/>
      <c r="H26" s="207" t="s">
        <v>106</v>
      </c>
      <c r="I26" s="208" t="s">
        <v>134</v>
      </c>
      <c r="J26" s="208" t="s">
        <v>132</v>
      </c>
      <c r="K26" s="207" t="s">
        <v>135</v>
      </c>
      <c r="L26" s="208" t="s">
        <v>136</v>
      </c>
      <c r="M26" s="208">
        <v>1</v>
      </c>
      <c r="N26" s="207"/>
      <c r="O26" s="221">
        <v>12</v>
      </c>
      <c r="P26" s="208" t="s">
        <v>42</v>
      </c>
      <c r="Q26" s="205">
        <v>540988.26</v>
      </c>
      <c r="R26" s="205">
        <v>0</v>
      </c>
      <c r="S26" s="205">
        <v>0</v>
      </c>
      <c r="T26" s="205">
        <f>+Q26+R26</f>
        <v>540988.26</v>
      </c>
      <c r="U26" s="205"/>
      <c r="V26" s="207"/>
      <c r="W26" s="207"/>
      <c r="X26" s="207"/>
      <c r="Y26" s="209"/>
      <c r="Z26" s="195" t="s">
        <v>368</v>
      </c>
      <c r="AA26">
        <v>540988.26</v>
      </c>
    </row>
    <row r="27" spans="1:26" ht="50.25" customHeight="1">
      <c r="A27" s="206" t="s">
        <v>138</v>
      </c>
      <c r="B27" s="206" t="s">
        <v>30</v>
      </c>
      <c r="C27" s="207">
        <v>2019</v>
      </c>
      <c r="D27" s="207">
        <v>2021</v>
      </c>
      <c r="E27" s="207"/>
      <c r="F27" s="207" t="s">
        <v>42</v>
      </c>
      <c r="G27" s="207"/>
      <c r="H27" s="207" t="s">
        <v>106</v>
      </c>
      <c r="I27" s="208" t="s">
        <v>134</v>
      </c>
      <c r="J27" s="208" t="s">
        <v>132</v>
      </c>
      <c r="K27" s="207" t="s">
        <v>139</v>
      </c>
      <c r="L27" s="208" t="s">
        <v>140</v>
      </c>
      <c r="M27" s="208">
        <v>1</v>
      </c>
      <c r="N27" s="207"/>
      <c r="O27" s="221">
        <v>12</v>
      </c>
      <c r="P27" s="208" t="s">
        <v>42</v>
      </c>
      <c r="Q27" s="205">
        <v>1509757.9999999998</v>
      </c>
      <c r="R27" s="205">
        <v>0</v>
      </c>
      <c r="S27" s="205">
        <v>0</v>
      </c>
      <c r="T27" s="205">
        <f aca="true" t="shared" si="0" ref="T27:T32">+Q27+R27</f>
        <v>1509757.9999999998</v>
      </c>
      <c r="U27" s="205"/>
      <c r="V27" s="207"/>
      <c r="W27" s="207"/>
      <c r="X27" s="207"/>
      <c r="Y27" s="209"/>
      <c r="Z27" s="195"/>
    </row>
    <row r="28" spans="1:26" ht="37.5" customHeight="1">
      <c r="A28" s="206" t="s">
        <v>141</v>
      </c>
      <c r="B28" s="206" t="s">
        <v>30</v>
      </c>
      <c r="C28" s="207">
        <v>2019</v>
      </c>
      <c r="D28" s="207">
        <v>2021</v>
      </c>
      <c r="E28" s="207"/>
      <c r="F28" s="207" t="s">
        <v>42</v>
      </c>
      <c r="G28" s="207"/>
      <c r="H28" s="207" t="s">
        <v>106</v>
      </c>
      <c r="I28" s="208" t="s">
        <v>142</v>
      </c>
      <c r="J28" s="208" t="s">
        <v>132</v>
      </c>
      <c r="K28" s="207" t="s">
        <v>139</v>
      </c>
      <c r="L28" s="208" t="s">
        <v>143</v>
      </c>
      <c r="M28" s="208">
        <v>1</v>
      </c>
      <c r="N28" s="207"/>
      <c r="O28" s="221">
        <v>12</v>
      </c>
      <c r="P28" s="208" t="s">
        <v>42</v>
      </c>
      <c r="Q28" s="205">
        <v>2850681</v>
      </c>
      <c r="R28" s="205">
        <v>0</v>
      </c>
      <c r="S28" s="205">
        <v>0</v>
      </c>
      <c r="T28" s="205">
        <f t="shared" si="0"/>
        <v>2850681</v>
      </c>
      <c r="U28" s="205"/>
      <c r="V28" s="207"/>
      <c r="W28" s="207"/>
      <c r="X28" s="207"/>
      <c r="Y28" s="209"/>
      <c r="Z28" s="195"/>
    </row>
    <row r="29" spans="1:27" ht="50.25" customHeight="1">
      <c r="A29" s="206" t="s">
        <v>145</v>
      </c>
      <c r="B29" s="206" t="s">
        <v>30</v>
      </c>
      <c r="C29" s="207">
        <v>2019</v>
      </c>
      <c r="D29" s="207">
        <v>2021</v>
      </c>
      <c r="E29" s="207"/>
      <c r="F29" s="207" t="s">
        <v>42</v>
      </c>
      <c r="G29" s="207"/>
      <c r="H29" s="207" t="s">
        <v>106</v>
      </c>
      <c r="I29" s="208" t="s">
        <v>134</v>
      </c>
      <c r="J29" s="208" t="s">
        <v>132</v>
      </c>
      <c r="K29" s="207" t="s">
        <v>50</v>
      </c>
      <c r="L29" s="208" t="s">
        <v>146</v>
      </c>
      <c r="M29" s="208">
        <v>1</v>
      </c>
      <c r="N29" s="207"/>
      <c r="O29" s="221">
        <v>12</v>
      </c>
      <c r="P29" s="208" t="s">
        <v>42</v>
      </c>
      <c r="Q29" s="205">
        <v>674818.18</v>
      </c>
      <c r="R29" s="205">
        <v>0</v>
      </c>
      <c r="S29" s="205">
        <v>0</v>
      </c>
      <c r="T29" s="205">
        <f t="shared" si="0"/>
        <v>674818.18</v>
      </c>
      <c r="V29" s="207"/>
      <c r="W29" s="207"/>
      <c r="X29" s="207"/>
      <c r="Y29" s="209"/>
      <c r="Z29" s="195" t="s">
        <v>369</v>
      </c>
      <c r="AA29">
        <v>674818.18</v>
      </c>
    </row>
    <row r="30" spans="1:26" ht="75" customHeight="1">
      <c r="A30" s="206" t="s">
        <v>148</v>
      </c>
      <c r="B30" s="206" t="s">
        <v>30</v>
      </c>
      <c r="C30" s="207">
        <v>2019</v>
      </c>
      <c r="D30" s="207">
        <v>2021</v>
      </c>
      <c r="E30" s="207"/>
      <c r="F30" s="207" t="s">
        <v>42</v>
      </c>
      <c r="G30" s="207"/>
      <c r="H30" s="207" t="s">
        <v>106</v>
      </c>
      <c r="I30" s="207" t="s">
        <v>137</v>
      </c>
      <c r="J30" s="208" t="s">
        <v>132</v>
      </c>
      <c r="K30" s="207" t="s">
        <v>50</v>
      </c>
      <c r="L30" s="208" t="s">
        <v>149</v>
      </c>
      <c r="M30" s="208">
        <v>1</v>
      </c>
      <c r="N30" s="207"/>
      <c r="O30" s="221">
        <v>4</v>
      </c>
      <c r="P30" s="208" t="s">
        <v>42</v>
      </c>
      <c r="Q30" s="205">
        <v>250000</v>
      </c>
      <c r="R30" s="205">
        <v>0</v>
      </c>
      <c r="S30" s="205">
        <v>0</v>
      </c>
      <c r="T30" s="205">
        <f t="shared" si="0"/>
        <v>250000</v>
      </c>
      <c r="U30" s="205"/>
      <c r="V30" s="207"/>
      <c r="W30" s="207"/>
      <c r="X30" s="207"/>
      <c r="Y30" s="209"/>
      <c r="Z30" s="195"/>
    </row>
    <row r="31" spans="1:26" ht="60.75" customHeight="1">
      <c r="A31" s="206" t="s">
        <v>150</v>
      </c>
      <c r="B31" s="206" t="s">
        <v>30</v>
      </c>
      <c r="C31" s="207">
        <v>2019</v>
      </c>
      <c r="D31" s="207">
        <v>2021</v>
      </c>
      <c r="E31" s="207"/>
      <c r="F31" s="207" t="s">
        <v>42</v>
      </c>
      <c r="G31" s="207"/>
      <c r="H31" s="207" t="s">
        <v>106</v>
      </c>
      <c r="I31" s="207" t="s">
        <v>137</v>
      </c>
      <c r="J31" s="208" t="s">
        <v>132</v>
      </c>
      <c r="K31" s="207" t="s">
        <v>50</v>
      </c>
      <c r="L31" s="210" t="s">
        <v>151</v>
      </c>
      <c r="M31" s="208">
        <v>1</v>
      </c>
      <c r="N31" s="207"/>
      <c r="O31" s="221">
        <v>4</v>
      </c>
      <c r="P31" s="208" t="s">
        <v>42</v>
      </c>
      <c r="Q31" s="205">
        <v>150000</v>
      </c>
      <c r="R31" s="205">
        <v>0</v>
      </c>
      <c r="S31" s="205">
        <v>0</v>
      </c>
      <c r="T31" s="205">
        <f t="shared" si="0"/>
        <v>150000</v>
      </c>
      <c r="U31" s="205"/>
      <c r="V31" s="205"/>
      <c r="W31" s="211"/>
      <c r="X31" s="211"/>
      <c r="Y31" s="212"/>
      <c r="Z31" s="195"/>
    </row>
    <row r="32" spans="1:26" ht="52.5" customHeight="1">
      <c r="A32" s="206" t="s">
        <v>152</v>
      </c>
      <c r="B32" s="206" t="s">
        <v>30</v>
      </c>
      <c r="C32" s="207">
        <v>2019</v>
      </c>
      <c r="D32" s="207">
        <v>2021</v>
      </c>
      <c r="E32" s="207"/>
      <c r="F32" s="207" t="s">
        <v>42</v>
      </c>
      <c r="G32" s="207"/>
      <c r="H32" s="207" t="s">
        <v>106</v>
      </c>
      <c r="I32" s="207" t="s">
        <v>144</v>
      </c>
      <c r="J32" s="208" t="s">
        <v>132</v>
      </c>
      <c r="K32" s="207" t="s">
        <v>50</v>
      </c>
      <c r="L32" s="210" t="s">
        <v>151</v>
      </c>
      <c r="M32" s="208">
        <v>1</v>
      </c>
      <c r="N32" s="207"/>
      <c r="O32" s="221">
        <v>4</v>
      </c>
      <c r="P32" s="208" t="s">
        <v>42</v>
      </c>
      <c r="Q32" s="205">
        <v>150000</v>
      </c>
      <c r="R32" s="205">
        <v>0</v>
      </c>
      <c r="S32" s="205">
        <v>0</v>
      </c>
      <c r="T32" s="205">
        <f t="shared" si="0"/>
        <v>150000</v>
      </c>
      <c r="U32" s="205"/>
      <c r="V32" s="207"/>
      <c r="W32" s="207"/>
      <c r="X32" s="207"/>
      <c r="Y32" s="209"/>
      <c r="Z32" s="195"/>
    </row>
    <row r="33" spans="1:26" ht="1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3">
        <f>SUM(Q26:Q32)</f>
        <v>6126245.4399999995</v>
      </c>
      <c r="R33" s="213">
        <f>SUM(R26:R32)</f>
        <v>0</v>
      </c>
      <c r="S33" s="213">
        <f>SUM(S26:S32)</f>
        <v>0</v>
      </c>
      <c r="T33" s="213">
        <f>SUM(T26:T32)</f>
        <v>6126245.4399999995</v>
      </c>
      <c r="U33" s="213"/>
      <c r="V33" s="210"/>
      <c r="W33" s="210"/>
      <c r="X33" s="210"/>
      <c r="Y33" s="210"/>
      <c r="Z33" s="195"/>
    </row>
    <row r="34" spans="1:26" ht="12.75" customHeight="1">
      <c r="A34" s="487" t="s">
        <v>53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26" ht="12.75" customHeight="1">
      <c r="A35" s="214" t="s">
        <v>54</v>
      </c>
      <c r="B35" s="214"/>
      <c r="C35" s="214"/>
      <c r="D35" s="204"/>
      <c r="E35" s="204"/>
      <c r="F35" s="204"/>
      <c r="G35" s="204"/>
      <c r="H35" s="204"/>
      <c r="I35" s="204"/>
      <c r="J35" s="204"/>
      <c r="K35" s="204"/>
      <c r="L35" s="204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215" t="s">
        <v>55</v>
      </c>
      <c r="Y35" s="195"/>
      <c r="Z35" s="195"/>
    </row>
    <row r="36" spans="1:26" ht="12.75" customHeight="1">
      <c r="A36" s="489" t="s">
        <v>56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195"/>
      <c r="N36" s="195"/>
      <c r="O36" s="195"/>
      <c r="P36" s="195"/>
      <c r="Q36" s="215"/>
      <c r="R36" s="195"/>
      <c r="S36" s="195"/>
      <c r="T36" s="195"/>
      <c r="U36" s="195"/>
      <c r="V36" s="195"/>
      <c r="W36" s="195"/>
      <c r="X36" s="215" t="s">
        <v>57</v>
      </c>
      <c r="Y36" s="195"/>
      <c r="Z36" s="195"/>
    </row>
    <row r="37" spans="1:26" ht="12.75" customHeight="1">
      <c r="A37" s="503" t="s">
        <v>58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195"/>
      <c r="Q37" s="215"/>
      <c r="R37" s="195"/>
      <c r="S37" s="195"/>
      <c r="T37" s="195"/>
      <c r="U37" s="195"/>
      <c r="V37" s="195"/>
      <c r="W37" s="195"/>
      <c r="X37" s="195"/>
      <c r="Y37" s="215"/>
      <c r="Z37" s="195"/>
    </row>
    <row r="38" spans="1:26" ht="12.75" customHeight="1">
      <c r="A38" s="504" t="s">
        <v>59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195"/>
      <c r="V38" s="195"/>
      <c r="W38" s="195"/>
      <c r="X38" s="195"/>
      <c r="Y38" s="215"/>
      <c r="Z38" s="195"/>
    </row>
    <row r="39" spans="1:26" ht="12.75" customHeight="1">
      <c r="A39" s="489" t="s">
        <v>60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12.75" customHeight="1">
      <c r="A40" s="489" t="s">
        <v>61</v>
      </c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216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2.75" customHeight="1">
      <c r="A41" s="489" t="s">
        <v>62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2.75" customHeight="1">
      <c r="A42" s="489" t="s">
        <v>63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12.75" customHeight="1">
      <c r="A43" s="489" t="s">
        <v>64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12" customHeight="1">
      <c r="A44" s="489" t="s">
        <v>65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12.75" customHeight="1">
      <c r="A45" s="489" t="s">
        <v>66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12.75" customHeight="1">
      <c r="A46" s="489" t="s">
        <v>67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196"/>
      <c r="P46" s="195"/>
      <c r="Q46" s="195"/>
      <c r="R46" s="195"/>
      <c r="S46" s="195"/>
      <c r="T46" s="195"/>
      <c r="U46" s="195"/>
      <c r="V46" s="195"/>
      <c r="W46" s="195"/>
      <c r="X46" s="195"/>
      <c r="Y46" s="196"/>
      <c r="Z46" s="196"/>
    </row>
    <row r="47" spans="1:26" ht="12.75" customHeight="1">
      <c r="A47" s="489"/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196"/>
      <c r="P47" s="195"/>
      <c r="Q47" s="195"/>
      <c r="R47" s="195"/>
      <c r="S47" s="195"/>
      <c r="T47" s="195"/>
      <c r="U47" s="195"/>
      <c r="V47" s="195"/>
      <c r="W47" s="195"/>
      <c r="X47" s="195"/>
      <c r="Y47" s="196"/>
      <c r="Z47" s="196"/>
    </row>
    <row r="48" spans="1:26" ht="12.75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196"/>
      <c r="P48" s="195"/>
      <c r="Q48" s="195"/>
      <c r="R48" s="195"/>
      <c r="S48" s="195"/>
      <c r="T48" s="195"/>
      <c r="U48" s="195"/>
      <c r="V48" s="195"/>
      <c r="W48" s="195"/>
      <c r="X48" s="195"/>
      <c r="Y48" s="196"/>
      <c r="Z48" s="196"/>
    </row>
    <row r="49" spans="1:26" ht="12" customHeight="1">
      <c r="A49" s="218" t="s">
        <v>37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ht="12.75" customHeight="1">
      <c r="A50" s="489" t="s">
        <v>68</v>
      </c>
      <c r="B50" s="488"/>
      <c r="C50" s="195"/>
      <c r="D50" s="195"/>
      <c r="E50" s="195"/>
      <c r="F50" s="195"/>
      <c r="G50" s="195"/>
      <c r="H50" s="195"/>
      <c r="I50" s="195"/>
      <c r="J50" s="219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ht="12.75" customHeight="1">
      <c r="A51" s="489" t="s">
        <v>69</v>
      </c>
      <c r="B51" s="488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ht="12.75" customHeight="1">
      <c r="A52" s="489" t="s">
        <v>70</v>
      </c>
      <c r="B52" s="488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ht="12.7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ht="12.75" customHeight="1">
      <c r="A54" s="220" t="s">
        <v>40</v>
      </c>
      <c r="B54" s="196"/>
      <c r="C54" s="196"/>
      <c r="D54" s="196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X54" s="196"/>
      <c r="Y54" s="195"/>
      <c r="Z54" s="195"/>
    </row>
    <row r="55" spans="1:26" ht="14.25" customHeight="1">
      <c r="A55" s="493" t="s">
        <v>71</v>
      </c>
      <c r="B55" s="488"/>
      <c r="C55" s="488"/>
      <c r="D55" s="488"/>
      <c r="E55" s="488"/>
      <c r="F55" s="217"/>
      <c r="G55" s="217"/>
      <c r="H55" s="217"/>
      <c r="I55" s="217"/>
      <c r="J55" s="217"/>
      <c r="K55" s="217"/>
      <c r="L55" s="217"/>
      <c r="M55" s="217"/>
      <c r="N55" s="196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6"/>
      <c r="Z55" s="196"/>
    </row>
    <row r="56" spans="1:26" ht="14.25" customHeight="1">
      <c r="A56" s="493" t="s">
        <v>72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14.25" customHeight="1">
      <c r="A57" s="493" t="s">
        <v>73</v>
      </c>
      <c r="B57" s="488"/>
      <c r="C57" s="488"/>
      <c r="D57" s="488"/>
      <c r="E57" s="488"/>
      <c r="F57" s="488"/>
      <c r="G57" s="195"/>
      <c r="H57" s="195"/>
      <c r="I57" s="195"/>
      <c r="J57" s="219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4.25" customHeight="1">
      <c r="A58" s="493" t="s">
        <v>74</v>
      </c>
      <c r="B58" s="488"/>
      <c r="C58" s="488"/>
      <c r="D58" s="488"/>
      <c r="E58" s="488"/>
      <c r="F58" s="488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4.25" customHeight="1">
      <c r="A59" s="493" t="s">
        <v>75</v>
      </c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2.7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1:26" ht="12.75" customHeight="1">
      <c r="A61" s="220" t="s">
        <v>76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ht="12.75" customHeight="1">
      <c r="A62" s="216" t="s">
        <v>77</v>
      </c>
      <c r="B62" s="216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ht="12.75" customHeight="1">
      <c r="A63" s="195" t="s">
        <v>78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ht="12.75" customHeight="1">
      <c r="A64" s="195" t="s">
        <v>79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1:26" ht="12.75" customHeight="1">
      <c r="A65" s="195" t="s">
        <v>80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3.5" customHeight="1">
      <c r="A66" s="489" t="s">
        <v>81</v>
      </c>
      <c r="B66" s="488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1:26" ht="12.75" customHeight="1">
      <c r="A67" s="195" t="s">
        <v>82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2.75" customHeight="1">
      <c r="A68" s="195" t="s">
        <v>83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1:26" ht="12.75" customHeight="1">
      <c r="A69" s="195" t="s">
        <v>84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2.75" customHeight="1">
      <c r="A70" s="195" t="s">
        <v>85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1:26" ht="12.75" customHeight="1">
      <c r="A71" s="195" t="s">
        <v>86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2.7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</row>
    <row r="73" spans="1:26" ht="12.75" customHeight="1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2.75" customHeight="1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</row>
    <row r="75" spans="1:26" ht="12.75" customHeight="1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2.75" customHeight="1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</row>
    <row r="77" spans="1:26" ht="12.75" customHeight="1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2.75" customHeight="1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</row>
    <row r="79" spans="1:26" ht="12.75" customHeight="1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2.75" customHeight="1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 ht="12.75" customHeight="1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2.75" customHeight="1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</row>
    <row r="83" spans="1:26" ht="12.75" customHeight="1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2.75" customHeight="1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</row>
    <row r="85" spans="1:26" ht="12.75" customHeight="1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2.75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</row>
    <row r="87" spans="1:26" ht="12.75" customHeight="1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2.75" customHeight="1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</row>
    <row r="89" spans="1:26" ht="12.75" customHeight="1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12.7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2.75" customHeight="1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</row>
    <row r="92" spans="1:26" ht="12.75" customHeight="1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</row>
    <row r="93" spans="1:26" ht="12.75" customHeight="1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ht="12.75" customHeight="1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</row>
    <row r="95" spans="1:26" ht="12.75" customHeight="1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ht="12.75" customHeight="1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</row>
    <row r="97" spans="1:26" ht="12.75" customHeight="1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ht="12.75" customHeight="1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</row>
    <row r="99" spans="1:26" ht="12.75" customHeight="1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ht="12.75" customHeight="1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1:26" ht="12.75" customHeight="1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  <row r="102" spans="1:26" ht="12.75" customHeight="1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2.75" customHeight="1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2.75" customHeight="1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1:26" ht="12.75" customHeight="1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1:26" ht="12.75" customHeight="1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</row>
    <row r="107" spans="1:26" ht="12.75" customHeight="1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</row>
    <row r="108" spans="1:26" ht="12.75" customHeight="1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</row>
    <row r="109" spans="1:26" ht="12.75" customHeight="1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</row>
    <row r="110" spans="1:26" ht="12.75" customHeight="1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1:26" ht="12.75" customHeight="1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</row>
    <row r="112" spans="1:26" ht="12.75" customHeight="1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</row>
    <row r="113" spans="1:26" ht="12.75" customHeight="1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</row>
    <row r="114" spans="1:26" ht="12.75" customHeight="1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  <row r="115" spans="1:26" ht="12.75" customHeight="1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</row>
    <row r="116" spans="1:26" ht="12.75" customHeight="1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</row>
    <row r="117" spans="1:26" ht="12.75" customHeight="1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</row>
    <row r="118" spans="1:26" ht="12.75" customHeight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</row>
    <row r="119" spans="1:26" ht="12.75" customHeight="1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</row>
    <row r="120" spans="1:26" ht="12.75" customHeight="1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</row>
    <row r="121" spans="1:26" ht="12.75" customHeight="1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</row>
    <row r="122" spans="1:26" ht="12.75" customHeight="1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</row>
    <row r="123" spans="1:26" ht="12.75" customHeight="1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</row>
    <row r="124" spans="1:26" ht="12.75" customHeight="1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</row>
    <row r="125" spans="1:26" ht="12.75" customHeight="1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</row>
    <row r="126" spans="1:26" ht="12.75" customHeight="1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</row>
    <row r="127" spans="1:26" ht="12.75" customHeight="1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</row>
    <row r="128" spans="1:26" ht="12.75" customHeight="1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</row>
    <row r="129" spans="1:26" ht="12.75" customHeight="1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</row>
    <row r="130" spans="1:26" ht="12.75" customHeight="1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</row>
    <row r="131" spans="1:26" ht="12.75" customHeight="1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</row>
    <row r="132" spans="1:26" ht="12.75" customHeight="1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</row>
    <row r="133" spans="1:26" ht="12.75" customHeight="1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</row>
    <row r="134" spans="1:26" ht="12.75" customHeight="1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</row>
    <row r="135" spans="1:26" ht="12.75" customHeight="1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</row>
    <row r="136" spans="1:26" ht="12.75" customHeight="1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</row>
    <row r="137" spans="1:26" ht="12.75" customHeight="1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</row>
    <row r="138" spans="1:26" ht="12.75" customHeight="1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</row>
    <row r="139" spans="1:26" ht="12.75" customHeight="1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</row>
    <row r="140" spans="1:26" ht="12.75" customHeight="1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</row>
    <row r="141" spans="1:26" ht="12.75" customHeight="1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</row>
    <row r="142" spans="1:26" ht="12.75" customHeight="1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</row>
    <row r="143" spans="1:26" ht="12.75" customHeight="1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</row>
    <row r="144" spans="1:26" ht="12.75" customHeight="1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</row>
    <row r="145" spans="1:26" ht="12.75" customHeight="1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</row>
    <row r="146" spans="1:26" ht="12.75" customHeight="1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</row>
    <row r="147" spans="1:26" ht="12.75" customHeight="1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6" ht="12.75" customHeight="1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6" ht="12.75" customHeight="1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</row>
    <row r="150" spans="1:26" ht="12.75" customHeight="1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</row>
    <row r="151" spans="1:26" ht="12.75" customHeight="1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</row>
    <row r="152" spans="1:26" ht="12.75" customHeight="1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</row>
    <row r="153" spans="1:26" ht="12.75" customHeight="1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</row>
    <row r="154" spans="1:26" ht="12.75" customHeight="1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</row>
    <row r="155" spans="1:26" ht="12.75" customHeight="1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</row>
    <row r="156" spans="1:26" ht="12.75" customHeight="1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</row>
    <row r="157" spans="1:26" ht="12.75" customHeight="1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</row>
    <row r="158" spans="1:26" ht="12.75" customHeight="1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</row>
    <row r="159" spans="1:26" ht="12.75" customHeight="1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</row>
    <row r="160" spans="1:26" ht="12.75" customHeight="1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</row>
    <row r="161" spans="1:26" ht="12.75" customHeight="1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</row>
    <row r="162" spans="1:26" ht="12.75" customHeight="1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</row>
    <row r="163" spans="1:26" ht="12.75" customHeight="1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</row>
    <row r="164" spans="1:26" ht="12.75" customHeight="1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</row>
    <row r="165" spans="1:26" ht="12.75" customHeight="1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</row>
    <row r="166" spans="1:26" ht="12.75" customHeight="1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</row>
    <row r="167" spans="1:26" ht="12.75" customHeight="1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</row>
    <row r="168" spans="1:26" ht="12.75" customHeight="1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</row>
    <row r="169" spans="1:26" ht="12.75" customHeight="1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</row>
    <row r="170" spans="1:26" ht="12.75" customHeight="1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</row>
    <row r="171" spans="1:26" ht="12.75" customHeight="1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</row>
    <row r="172" spans="1:26" ht="12.75" customHeight="1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</row>
    <row r="173" spans="1:26" ht="12.75" customHeight="1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</row>
    <row r="174" spans="1:26" ht="12.75" customHeight="1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</row>
    <row r="175" spans="1:26" ht="12.75" customHeight="1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</row>
    <row r="176" spans="1:26" ht="12.75" customHeight="1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</row>
    <row r="177" spans="1:26" ht="12.75" customHeight="1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</row>
    <row r="178" spans="1:26" ht="12.75" customHeight="1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</row>
    <row r="179" spans="1:26" ht="12.75" customHeight="1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</row>
    <row r="180" spans="1:26" ht="12.75" customHeight="1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</row>
    <row r="181" spans="1:26" ht="12.75" customHeight="1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</row>
    <row r="182" spans="1:26" ht="12.75" customHeight="1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</row>
    <row r="183" spans="1:26" ht="12.75" customHeight="1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</row>
    <row r="184" spans="1:26" ht="12.75" customHeight="1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</row>
    <row r="185" spans="1:26" ht="12.75" customHeight="1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</row>
    <row r="186" spans="1:26" ht="12.75" customHeight="1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</row>
    <row r="187" spans="1:26" ht="12.75" customHeight="1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</row>
    <row r="188" spans="1:26" ht="12.75" customHeight="1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</row>
    <row r="189" spans="1:26" ht="12.75" customHeight="1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</row>
    <row r="190" spans="1:26" ht="12.75" customHeight="1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</row>
    <row r="191" spans="1:26" ht="12.75" customHeight="1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</row>
    <row r="192" spans="1:26" ht="12.75" customHeight="1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</row>
    <row r="193" spans="1:26" ht="12.75" customHeight="1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</row>
    <row r="194" spans="1:26" ht="12.75" customHeight="1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</row>
    <row r="195" spans="1:26" ht="12.75" customHeight="1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</row>
    <row r="196" spans="1:26" ht="12.75" customHeight="1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</row>
    <row r="197" spans="1:26" ht="12.75" customHeight="1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</row>
    <row r="198" spans="1:26" ht="12.75" customHeight="1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</row>
    <row r="199" spans="1:26" ht="12.75" customHeight="1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</row>
    <row r="200" spans="1:26" ht="12.75" customHeight="1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</row>
    <row r="201" spans="1:26" ht="12.75" customHeight="1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</row>
    <row r="202" spans="1:26" ht="12.75" customHeight="1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</row>
    <row r="203" spans="1:26" ht="12.75" customHeight="1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</row>
    <row r="204" spans="1:26" ht="12.75" customHeight="1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</row>
    <row r="205" spans="1:26" ht="12.75" customHeight="1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</row>
    <row r="206" spans="1:26" ht="12.75" customHeight="1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</row>
    <row r="207" spans="1:26" ht="12.75" customHeight="1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</row>
    <row r="208" spans="1:26" ht="12.75" customHeight="1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</row>
    <row r="209" spans="1:26" ht="12.75" customHeight="1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</row>
    <row r="210" spans="1:26" ht="12.75" customHeight="1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</row>
    <row r="211" spans="1:26" ht="12.75" customHeight="1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</row>
    <row r="212" spans="1:26" ht="12.75" customHeight="1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</row>
    <row r="213" spans="1:26" ht="12.75" customHeight="1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</row>
    <row r="214" spans="1:26" ht="12.75" customHeight="1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</row>
    <row r="215" spans="1:26" ht="12.75" customHeight="1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</row>
    <row r="216" spans="1:26" ht="12.75" customHeight="1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</row>
    <row r="217" spans="1:26" ht="12.75" customHeight="1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</row>
    <row r="218" spans="1:26" ht="12.75" customHeight="1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</row>
    <row r="219" spans="1:26" ht="12.75" customHeight="1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</row>
    <row r="220" spans="1:26" ht="12.75" customHeight="1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</row>
    <row r="221" spans="1:26" ht="12.75" customHeight="1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</row>
    <row r="222" spans="1:26" ht="12.75" customHeight="1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</row>
    <row r="223" spans="1:26" ht="12.75" customHeight="1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</row>
    <row r="224" spans="1:26" ht="12.75" customHeight="1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</row>
    <row r="225" spans="1:26" ht="12.75" customHeight="1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</row>
    <row r="226" spans="1:26" ht="12.75" customHeight="1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</row>
    <row r="227" spans="1:26" ht="12.75" customHeight="1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</row>
    <row r="228" spans="1:26" ht="12.75" customHeight="1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</row>
    <row r="229" spans="1:26" ht="12.75" customHeight="1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</row>
    <row r="230" spans="1:26" ht="12.75" customHeight="1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</row>
    <row r="231" spans="1:26" ht="12.75" customHeight="1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</row>
    <row r="232" spans="1:26" ht="12.75" customHeight="1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</row>
    <row r="233" spans="1:26" ht="12.75" customHeight="1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</row>
    <row r="234" spans="1:26" ht="12.75" customHeight="1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</row>
    <row r="235" spans="1:26" ht="12.75" customHeight="1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</row>
    <row r="236" spans="1:26" ht="12.75" customHeight="1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</row>
    <row r="237" spans="1:26" ht="12.75" customHeight="1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</row>
    <row r="238" spans="1:26" ht="12.75" customHeight="1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</row>
    <row r="239" spans="1:26" ht="12.75" customHeight="1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</row>
    <row r="240" spans="1:26" ht="12.75" customHeight="1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</row>
    <row r="241" spans="1:26" ht="12.75" customHeight="1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</row>
    <row r="242" spans="1:26" ht="12.75" customHeight="1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</row>
    <row r="243" spans="1:26" ht="12.75" customHeight="1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</row>
    <row r="244" spans="1:26" ht="12.75" customHeight="1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</row>
    <row r="245" spans="1:26" ht="12.75" customHeight="1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</row>
    <row r="246" spans="1:26" ht="12.75" customHeight="1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</row>
    <row r="247" spans="1:26" ht="12.75" customHeight="1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</row>
    <row r="248" spans="1:26" ht="12.75" customHeight="1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</row>
    <row r="249" spans="1:26" ht="12.75" customHeight="1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</row>
    <row r="250" spans="1:26" ht="12.75" customHeight="1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</row>
    <row r="251" spans="1:26" ht="12.75" customHeight="1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</row>
    <row r="252" spans="1:26" ht="12.75" customHeight="1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</row>
    <row r="253" spans="1:26" ht="12.75" customHeight="1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</row>
    <row r="254" spans="1:26" ht="12.75" customHeight="1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</row>
    <row r="255" spans="1:26" ht="12.75" customHeight="1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</row>
    <row r="256" spans="1:26" ht="12.75" customHeight="1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</row>
    <row r="257" spans="1:26" ht="12.75" customHeight="1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</row>
    <row r="258" spans="1:26" ht="12.75" customHeight="1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</row>
    <row r="259" spans="1:26" ht="12.75" customHeight="1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</row>
    <row r="260" spans="1:26" ht="12.75" customHeight="1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</row>
    <row r="261" spans="1:26" ht="12.75" customHeight="1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</row>
    <row r="262" spans="1:26" ht="12.75" customHeight="1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</row>
    <row r="263" spans="1:26" ht="12.75" customHeight="1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</row>
    <row r="264" spans="1:26" ht="12.75" customHeight="1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</row>
    <row r="265" spans="1:26" ht="12.75" customHeight="1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</row>
    <row r="266" spans="1:26" ht="12.75" customHeight="1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</row>
    <row r="267" spans="1:26" ht="12.75" customHeight="1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</row>
    <row r="268" spans="1:26" ht="12.75" customHeight="1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</row>
    <row r="269" spans="1:26" ht="12.75" customHeight="1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</row>
    <row r="270" spans="1:26" ht="12.75" customHeight="1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</row>
    <row r="271" spans="1:26" ht="12.75" customHeight="1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</row>
    <row r="272" spans="1:26" ht="12.75" customHeight="1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</row>
    <row r="273" spans="1:26" ht="12.75" customHeight="1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</row>
    <row r="274" spans="1:26" ht="12.75" customHeight="1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</row>
    <row r="275" spans="1:26" ht="12.75" customHeight="1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</row>
    <row r="276" spans="1:26" ht="12.75" customHeight="1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</row>
    <row r="277" spans="1:26" ht="12.75" customHeight="1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</row>
    <row r="278" spans="1:26" ht="12.75" customHeight="1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</row>
    <row r="279" spans="1:26" ht="12.75" customHeight="1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</row>
    <row r="280" spans="1:26" ht="12.75" customHeight="1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</row>
    <row r="281" spans="1:26" ht="12.75" customHeight="1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</row>
    <row r="282" spans="1:26" ht="12.75" customHeight="1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</row>
    <row r="283" spans="1:26" ht="12.75" customHeight="1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</row>
    <row r="284" spans="1:26" ht="12.75" customHeight="1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</row>
    <row r="285" spans="1:26" ht="12.75" customHeight="1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</row>
    <row r="286" spans="1:26" ht="12.75" customHeight="1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</row>
    <row r="287" spans="1:26" ht="12.75" customHeight="1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</row>
    <row r="288" spans="1:26" ht="12.75" customHeight="1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</row>
    <row r="289" spans="1:26" ht="12.75" customHeight="1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</row>
    <row r="290" spans="1:26" ht="12.75" customHeight="1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</row>
    <row r="291" spans="1:26" ht="12.75" customHeight="1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</row>
    <row r="292" spans="1:26" ht="12.75" customHeight="1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</row>
    <row r="293" spans="1:26" ht="12.75" customHeight="1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</row>
    <row r="294" spans="1:26" ht="12.75" customHeight="1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</row>
    <row r="295" spans="1:26" ht="12.75" customHeight="1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</row>
    <row r="296" spans="1:26" ht="12.75" customHeight="1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</row>
    <row r="297" spans="1:26" ht="12.75" customHeight="1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</row>
    <row r="298" spans="1:26" ht="12.75" customHeight="1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</row>
    <row r="299" spans="1:26" ht="12.75" customHeight="1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</row>
    <row r="300" spans="1:26" ht="12.75" customHeight="1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</row>
    <row r="301" spans="1:26" ht="12.75" customHeight="1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</row>
    <row r="302" spans="1:26" ht="12.75" customHeight="1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</row>
    <row r="303" spans="1:26" ht="12.75" customHeight="1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</row>
    <row r="304" spans="1:26" ht="12.75" customHeight="1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</row>
    <row r="305" spans="1:26" ht="12.75" customHeight="1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</row>
    <row r="306" spans="1:26" ht="12.75" customHeight="1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</row>
    <row r="307" spans="1:26" ht="12.75" customHeight="1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</row>
    <row r="308" spans="1:26" ht="12.75" customHeight="1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</row>
    <row r="309" spans="1:26" ht="12.75" customHeight="1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</row>
    <row r="310" spans="1:26" ht="12.75" customHeight="1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</row>
    <row r="311" spans="1:26" ht="12.75" customHeight="1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</row>
    <row r="312" spans="1:26" ht="12.75" customHeight="1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</row>
    <row r="313" spans="1:26" ht="12.75" customHeight="1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</row>
    <row r="314" spans="1:26" ht="12.75" customHeight="1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</row>
    <row r="315" spans="1:26" ht="12.75" customHeight="1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</row>
    <row r="316" spans="1:26" ht="12.75" customHeight="1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</row>
    <row r="317" spans="1:26" ht="12.75" customHeight="1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</row>
    <row r="318" spans="1:26" ht="12.75" customHeight="1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</row>
    <row r="319" spans="1:26" ht="12.75" customHeight="1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</row>
    <row r="320" spans="1:26" ht="12.75" customHeight="1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</row>
    <row r="321" spans="1:26" ht="12.75" customHeight="1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</row>
    <row r="322" spans="1:26" ht="12.75" customHeight="1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</row>
    <row r="323" spans="1:26" ht="12.75" customHeight="1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</row>
    <row r="324" spans="1:26" ht="12.75" customHeight="1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</row>
    <row r="325" spans="1:26" ht="12.75" customHeight="1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</row>
    <row r="326" spans="1:26" ht="12.75" customHeight="1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</row>
    <row r="327" spans="1:26" ht="12.75" customHeight="1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</row>
    <row r="328" spans="1:26" ht="12.75" customHeight="1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</row>
    <row r="329" spans="1:26" ht="12.75" customHeight="1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</row>
    <row r="330" spans="1:26" ht="12.75" customHeight="1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</row>
    <row r="331" spans="1:26" ht="12.75" customHeight="1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</row>
    <row r="332" spans="1:26" ht="12.75" customHeight="1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</row>
    <row r="333" spans="1:26" ht="12.75" customHeight="1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</row>
    <row r="334" spans="1:26" ht="12.75" customHeight="1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</row>
    <row r="335" spans="1:26" ht="12.75" customHeight="1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</row>
    <row r="336" spans="1:26" ht="12.75" customHeight="1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</row>
    <row r="337" spans="1:26" ht="12.75" customHeight="1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</row>
    <row r="338" spans="1:26" ht="12.75" customHeight="1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</row>
    <row r="339" spans="1:26" ht="12.75" customHeight="1">
      <c r="A339" s="195"/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</row>
    <row r="340" spans="1:26" ht="12.75" customHeight="1">
      <c r="A340" s="195"/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</row>
    <row r="341" spans="1:26" ht="12.75" customHeight="1">
      <c r="A341" s="195"/>
      <c r="B341" s="195"/>
      <c r="C341" s="195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</row>
    <row r="342" spans="1:26" ht="12.75" customHeight="1">
      <c r="A342" s="195"/>
      <c r="B342" s="195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</row>
    <row r="343" spans="1:26" ht="12.75" customHeight="1">
      <c r="A343" s="195"/>
      <c r="B343" s="195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</row>
    <row r="344" spans="1:26" ht="12.75" customHeight="1">
      <c r="A344" s="195"/>
      <c r="B344" s="195"/>
      <c r="C344" s="195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</row>
    <row r="345" spans="1:26" ht="12.75" customHeight="1">
      <c r="A345" s="195"/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</row>
    <row r="346" spans="1:26" ht="12.75" customHeight="1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</row>
    <row r="347" spans="1:26" ht="12.75" customHeight="1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</row>
    <row r="348" spans="1:26" ht="12.75" customHeight="1">
      <c r="A348" s="195"/>
      <c r="B348" s="195"/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</row>
    <row r="349" spans="1:26" ht="12.75" customHeight="1">
      <c r="A349" s="195"/>
      <c r="B349" s="195"/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</row>
    <row r="350" spans="1:26" ht="12.75" customHeight="1">
      <c r="A350" s="195"/>
      <c r="B350" s="195"/>
      <c r="C350" s="195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</row>
    <row r="351" spans="1:26" ht="12.75" customHeight="1">
      <c r="A351" s="195"/>
      <c r="B351" s="195"/>
      <c r="C351" s="195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</row>
    <row r="352" spans="1:26" ht="12.75" customHeight="1">
      <c r="A352" s="195"/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</row>
    <row r="353" spans="1:26" ht="12.75" customHeight="1">
      <c r="A353" s="195"/>
      <c r="B353" s="195"/>
      <c r="C353" s="195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</row>
    <row r="354" spans="1:26" ht="12.75" customHeight="1">
      <c r="A354" s="195"/>
      <c r="B354" s="195"/>
      <c r="C354" s="195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</row>
    <row r="355" spans="1:26" ht="12.75" customHeight="1">
      <c r="A355" s="195"/>
      <c r="B355" s="195"/>
      <c r="C355" s="195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</row>
    <row r="356" spans="1:26" ht="12.75" customHeight="1">
      <c r="A356" s="195"/>
      <c r="B356" s="195"/>
      <c r="C356" s="195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</row>
    <row r="357" spans="1:26" ht="12.75" customHeight="1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</row>
    <row r="358" spans="1:26" ht="12.75" customHeight="1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</row>
    <row r="359" spans="1:26" ht="12.75" customHeight="1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</row>
    <row r="360" spans="1:26" ht="12.75" customHeight="1">
      <c r="A360" s="195"/>
      <c r="B360" s="195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</row>
    <row r="361" spans="1:26" ht="12.75" customHeight="1">
      <c r="A361" s="195"/>
      <c r="B361" s="195"/>
      <c r="C361" s="195"/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</row>
    <row r="362" spans="1:26" ht="12.75" customHeight="1">
      <c r="A362" s="195"/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</row>
    <row r="363" spans="1:26" ht="12.75" customHeight="1">
      <c r="A363" s="195"/>
      <c r="B363" s="195"/>
      <c r="C363" s="195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</row>
    <row r="364" spans="1:26" ht="12.75" customHeight="1">
      <c r="A364" s="195"/>
      <c r="B364" s="195"/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</row>
    <row r="365" spans="1:26" ht="12.75" customHeight="1">
      <c r="A365" s="195"/>
      <c r="B365" s="195"/>
      <c r="C365" s="195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</row>
    <row r="366" spans="1:26" ht="12.75" customHeight="1">
      <c r="A366" s="195"/>
      <c r="B366" s="195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</row>
    <row r="367" spans="1:26" ht="12.75" customHeight="1">
      <c r="A367" s="195"/>
      <c r="B367" s="195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</row>
    <row r="368" spans="1:26" ht="12.75" customHeight="1">
      <c r="A368" s="195"/>
      <c r="B368" s="195"/>
      <c r="C368" s="195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</row>
    <row r="369" spans="1:26" ht="12.75" customHeight="1">
      <c r="A369" s="195"/>
      <c r="B369" s="195"/>
      <c r="C369" s="195"/>
      <c r="D369" s="195"/>
      <c r="E369" s="195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</row>
    <row r="370" spans="1:26" ht="12.75" customHeight="1">
      <c r="A370" s="195"/>
      <c r="B370" s="195"/>
      <c r="C370" s="195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</row>
    <row r="371" spans="1:26" ht="12.75" customHeight="1">
      <c r="A371" s="195"/>
      <c r="B371" s="195"/>
      <c r="C371" s="195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</row>
    <row r="372" spans="1:26" ht="12.75" customHeight="1">
      <c r="A372" s="195"/>
      <c r="B372" s="195"/>
      <c r="C372" s="195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</row>
    <row r="373" spans="1:26" ht="12.75" customHeight="1">
      <c r="A373" s="195"/>
      <c r="B373" s="195"/>
      <c r="C373" s="195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</row>
    <row r="374" spans="1:26" ht="12.75" customHeight="1">
      <c r="A374" s="195"/>
      <c r="B374" s="195"/>
      <c r="C374" s="195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</row>
    <row r="375" spans="1:26" ht="12.75" customHeight="1">
      <c r="A375" s="195"/>
      <c r="B375" s="195"/>
      <c r="C375" s="195"/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</row>
    <row r="376" spans="1:26" ht="12.75" customHeight="1">
      <c r="A376" s="195"/>
      <c r="B376" s="195"/>
      <c r="C376" s="195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</row>
    <row r="377" spans="1:26" ht="12.75" customHeight="1">
      <c r="A377" s="195"/>
      <c r="B377" s="195"/>
      <c r="C377" s="195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</row>
    <row r="378" spans="1:26" ht="12.75" customHeight="1">
      <c r="A378" s="195"/>
      <c r="B378" s="195"/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</row>
    <row r="379" spans="1:26" ht="12.75" customHeight="1">
      <c r="A379" s="195"/>
      <c r="B379" s="195"/>
      <c r="C379" s="195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</row>
    <row r="380" spans="1:26" ht="12.75" customHeight="1">
      <c r="A380" s="195"/>
      <c r="B380" s="195"/>
      <c r="C380" s="195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</row>
    <row r="381" spans="1:26" ht="12.75" customHeight="1">
      <c r="A381" s="195"/>
      <c r="B381" s="195"/>
      <c r="C381" s="195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</row>
    <row r="382" spans="1:26" ht="12.75" customHeight="1">
      <c r="A382" s="195"/>
      <c r="B382" s="195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</row>
    <row r="383" spans="1:26" ht="12.75" customHeight="1">
      <c r="A383" s="195"/>
      <c r="B383" s="195"/>
      <c r="C383" s="195"/>
      <c r="D383" s="195"/>
      <c r="E383" s="195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</row>
    <row r="384" spans="1:26" ht="12.75" customHeight="1">
      <c r="A384" s="195"/>
      <c r="B384" s="195"/>
      <c r="C384" s="195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</row>
    <row r="385" spans="1:26" ht="12.75" customHeight="1">
      <c r="A385" s="195"/>
      <c r="B385" s="195"/>
      <c r="C385" s="195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</row>
    <row r="386" spans="1:26" ht="12.75" customHeight="1">
      <c r="A386" s="195"/>
      <c r="B386" s="195"/>
      <c r="C386" s="195"/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</row>
    <row r="387" spans="1:26" ht="12.75" customHeight="1">
      <c r="A387" s="195"/>
      <c r="B387" s="195"/>
      <c r="C387" s="195"/>
      <c r="D387" s="195"/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</row>
    <row r="388" spans="1:26" ht="12.75" customHeight="1">
      <c r="A388" s="195"/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</row>
    <row r="389" spans="1:26" ht="12.75" customHeight="1">
      <c r="A389" s="195"/>
      <c r="B389" s="195"/>
      <c r="C389" s="195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</row>
    <row r="390" spans="1:26" ht="12.75" customHeight="1">
      <c r="A390" s="195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</row>
    <row r="391" spans="1:26" ht="12.75" customHeight="1">
      <c r="A391" s="195"/>
      <c r="B391" s="195"/>
      <c r="C391" s="195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</row>
    <row r="392" spans="1:26" ht="12.75" customHeight="1">
      <c r="A392" s="195"/>
      <c r="B392" s="195"/>
      <c r="C392" s="195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</row>
    <row r="393" spans="1:26" ht="12.75" customHeight="1">
      <c r="A393" s="195"/>
      <c r="B393" s="195"/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</row>
    <row r="394" spans="1:26" ht="12.75" customHeight="1">
      <c r="A394" s="195"/>
      <c r="B394" s="195"/>
      <c r="C394" s="195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</row>
    <row r="395" spans="1:26" ht="12.75" customHeight="1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</row>
    <row r="396" spans="1:26" ht="12.75" customHeight="1">
      <c r="A396" s="195"/>
      <c r="B396" s="195"/>
      <c r="C396" s="195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</row>
    <row r="397" spans="1:26" ht="12.75" customHeight="1">
      <c r="A397" s="195"/>
      <c r="B397" s="195"/>
      <c r="C397" s="195"/>
      <c r="D397" s="195"/>
      <c r="E397" s="195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</row>
    <row r="398" spans="1:26" ht="12.75" customHeight="1">
      <c r="A398" s="195"/>
      <c r="B398" s="195"/>
      <c r="C398" s="195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</row>
    <row r="399" spans="1:26" ht="12.75" customHeight="1">
      <c r="A399" s="195"/>
      <c r="B399" s="195"/>
      <c r="C399" s="195"/>
      <c r="D399" s="195"/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</row>
    <row r="400" spans="1:26" ht="12.75" customHeight="1">
      <c r="A400" s="195"/>
      <c r="B400" s="195"/>
      <c r="C400" s="195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</row>
    <row r="401" spans="1:26" ht="12.75" customHeight="1">
      <c r="A401" s="195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</row>
    <row r="402" spans="1:26" ht="12.75" customHeight="1">
      <c r="A402" s="195"/>
      <c r="B402" s="195"/>
      <c r="C402" s="195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</row>
    <row r="403" spans="1:26" ht="12.75" customHeight="1">
      <c r="A403" s="195"/>
      <c r="B403" s="195"/>
      <c r="C403" s="195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</row>
    <row r="404" spans="1:26" ht="12.75" customHeight="1">
      <c r="A404" s="195"/>
      <c r="B404" s="195"/>
      <c r="C404" s="195"/>
      <c r="D404" s="195"/>
      <c r="E404" s="195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</row>
    <row r="405" spans="1:26" ht="12.75" customHeight="1">
      <c r="A405" s="195"/>
      <c r="B405" s="195"/>
      <c r="C405" s="195"/>
      <c r="D405" s="195"/>
      <c r="E405" s="195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</row>
    <row r="406" spans="1:26" ht="12.75" customHeight="1">
      <c r="A406" s="195"/>
      <c r="B406" s="195"/>
      <c r="C406" s="195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</row>
    <row r="407" spans="1:26" ht="12.75" customHeight="1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</row>
    <row r="408" spans="1:26" ht="12.75" customHeight="1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</row>
    <row r="409" spans="1:26" ht="12.75" customHeight="1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</row>
    <row r="410" spans="1:26" ht="12.75" customHeight="1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</row>
    <row r="411" spans="1:26" ht="12.75" customHeight="1">
      <c r="A411" s="195"/>
      <c r="B411" s="195"/>
      <c r="C411" s="195"/>
      <c r="D411" s="195"/>
      <c r="E411" s="195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</row>
    <row r="412" spans="1:26" ht="12.75" customHeight="1">
      <c r="A412" s="195"/>
      <c r="B412" s="195"/>
      <c r="C412" s="195"/>
      <c r="D412" s="195"/>
      <c r="E412" s="195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</row>
    <row r="413" spans="1:26" ht="12.75" customHeight="1">
      <c r="A413" s="195"/>
      <c r="B413" s="195"/>
      <c r="C413" s="195"/>
      <c r="D413" s="195"/>
      <c r="E413" s="195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</row>
    <row r="414" spans="1:26" ht="12.75" customHeight="1">
      <c r="A414" s="195"/>
      <c r="B414" s="195"/>
      <c r="C414" s="195"/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</row>
    <row r="415" spans="1:26" ht="12.75" customHeight="1">
      <c r="A415" s="195"/>
      <c r="B415" s="195"/>
      <c r="C415" s="195"/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</row>
    <row r="416" spans="1:26" ht="12.75" customHeight="1">
      <c r="A416" s="195"/>
      <c r="B416" s="195"/>
      <c r="C416" s="195"/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</row>
    <row r="417" spans="1:26" ht="12.75" customHeight="1">
      <c r="A417" s="195"/>
      <c r="B417" s="195"/>
      <c r="C417" s="195"/>
      <c r="D417" s="195"/>
      <c r="E417" s="195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</row>
    <row r="418" spans="1:26" ht="12.75" customHeight="1">
      <c r="A418" s="195"/>
      <c r="B418" s="195"/>
      <c r="C418" s="195"/>
      <c r="D418" s="195"/>
      <c r="E418" s="195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</row>
    <row r="419" spans="1:26" ht="12.75" customHeight="1">
      <c r="A419" s="195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</row>
    <row r="420" spans="1:26" ht="12.75" customHeight="1">
      <c r="A420" s="195"/>
      <c r="B420" s="195"/>
      <c r="C420" s="195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</row>
    <row r="421" spans="1:26" ht="12.75" customHeight="1">
      <c r="A421" s="195"/>
      <c r="B421" s="195"/>
      <c r="C421" s="195"/>
      <c r="D421" s="195"/>
      <c r="E421" s="195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</row>
    <row r="422" spans="1:26" ht="12.75" customHeight="1">
      <c r="A422" s="195"/>
      <c r="B422" s="195"/>
      <c r="C422" s="195"/>
      <c r="D422" s="195"/>
      <c r="E422" s="195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</row>
    <row r="423" spans="1:26" ht="12.75" customHeight="1">
      <c r="A423" s="195"/>
      <c r="B423" s="195"/>
      <c r="C423" s="195"/>
      <c r="D423" s="195"/>
      <c r="E423" s="195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</row>
    <row r="424" spans="1:26" ht="12.75" customHeight="1">
      <c r="A424" s="195"/>
      <c r="B424" s="195"/>
      <c r="C424" s="195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</row>
    <row r="425" spans="1:26" ht="12.75" customHeight="1">
      <c r="A425" s="195"/>
      <c r="B425" s="195"/>
      <c r="C425" s="195"/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</row>
    <row r="426" spans="1:26" ht="12.75" customHeight="1">
      <c r="A426" s="195"/>
      <c r="B426" s="195"/>
      <c r="C426" s="195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</row>
    <row r="427" spans="1:26" ht="12.75" customHeight="1">
      <c r="A427" s="195"/>
      <c r="B427" s="195"/>
      <c r="C427" s="195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</row>
    <row r="428" spans="1:26" ht="12.75" customHeight="1">
      <c r="A428" s="195"/>
      <c r="B428" s="195"/>
      <c r="C428" s="195"/>
      <c r="D428" s="195"/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</row>
    <row r="429" spans="1:26" ht="12.75" customHeight="1">
      <c r="A429" s="195"/>
      <c r="B429" s="195"/>
      <c r="C429" s="195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</row>
    <row r="430" spans="1:26" ht="12.75" customHeight="1">
      <c r="A430" s="195"/>
      <c r="B430" s="195"/>
      <c r="C430" s="195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</row>
    <row r="431" spans="1:26" ht="12.75" customHeight="1">
      <c r="A431" s="195"/>
      <c r="B431" s="195"/>
      <c r="C431" s="195"/>
      <c r="D431" s="195"/>
      <c r="E431" s="195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</row>
    <row r="432" spans="1:26" ht="12.75" customHeight="1">
      <c r="A432" s="195"/>
      <c r="B432" s="195"/>
      <c r="C432" s="195"/>
      <c r="D432" s="195"/>
      <c r="E432" s="195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</row>
    <row r="433" spans="1:26" ht="12.75" customHeight="1">
      <c r="A433" s="195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</row>
    <row r="434" spans="1:26" ht="12.75" customHeight="1">
      <c r="A434" s="195"/>
      <c r="B434" s="195"/>
      <c r="C434" s="195"/>
      <c r="D434" s="195"/>
      <c r="E434" s="195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</row>
    <row r="435" spans="1:26" ht="12.75" customHeight="1">
      <c r="A435" s="195"/>
      <c r="B435" s="195"/>
      <c r="C435" s="195"/>
      <c r="D435" s="195"/>
      <c r="E435" s="195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</row>
    <row r="436" spans="1:26" ht="12.75" customHeight="1">
      <c r="A436" s="195"/>
      <c r="B436" s="195"/>
      <c r="C436" s="195"/>
      <c r="D436" s="195"/>
      <c r="E436" s="195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</row>
    <row r="437" spans="1:26" ht="12.75" customHeight="1">
      <c r="A437" s="195"/>
      <c r="B437" s="195"/>
      <c r="C437" s="195"/>
      <c r="D437" s="195"/>
      <c r="E437" s="195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</row>
    <row r="438" spans="1:26" ht="12.75" customHeight="1">
      <c r="A438" s="195"/>
      <c r="B438" s="195"/>
      <c r="C438" s="195"/>
      <c r="D438" s="195"/>
      <c r="E438" s="195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</row>
    <row r="439" spans="1:26" ht="12.75" customHeight="1">
      <c r="A439" s="195"/>
      <c r="B439" s="195"/>
      <c r="C439" s="195"/>
      <c r="D439" s="195"/>
      <c r="E439" s="195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</row>
    <row r="440" spans="1:26" ht="12.75" customHeight="1">
      <c r="A440" s="195"/>
      <c r="B440" s="195"/>
      <c r="C440" s="195"/>
      <c r="D440" s="195"/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</row>
    <row r="441" spans="1:26" ht="12.75" customHeight="1">
      <c r="A441" s="195"/>
      <c r="B441" s="195"/>
      <c r="C441" s="195"/>
      <c r="D441" s="195"/>
      <c r="E441" s="195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</row>
    <row r="442" spans="1:26" ht="12.75" customHeight="1">
      <c r="A442" s="195"/>
      <c r="B442" s="195"/>
      <c r="C442" s="195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</row>
    <row r="443" spans="1:26" ht="12.75" customHeight="1">
      <c r="A443" s="195"/>
      <c r="B443" s="195"/>
      <c r="C443" s="195"/>
      <c r="D443" s="195"/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</row>
    <row r="444" spans="1:26" ht="12.75" customHeight="1">
      <c r="A444" s="195"/>
      <c r="B444" s="195"/>
      <c r="C444" s="195"/>
      <c r="D444" s="195"/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</row>
    <row r="445" spans="1:26" ht="12.75" customHeight="1">
      <c r="A445" s="195"/>
      <c r="B445" s="195"/>
      <c r="C445" s="195"/>
      <c r="D445" s="195"/>
      <c r="E445" s="195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</row>
    <row r="446" spans="1:26" ht="12.75" customHeight="1">
      <c r="A446" s="195"/>
      <c r="B446" s="195"/>
      <c r="C446" s="195"/>
      <c r="D446" s="195"/>
      <c r="E446" s="195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</row>
    <row r="447" spans="1:26" ht="12.75" customHeight="1">
      <c r="A447" s="195"/>
      <c r="B447" s="195"/>
      <c r="C447" s="195"/>
      <c r="D447" s="195"/>
      <c r="E447" s="195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</row>
    <row r="448" spans="1:26" ht="12.75" customHeight="1">
      <c r="A448" s="195"/>
      <c r="B448" s="195"/>
      <c r="C448" s="195"/>
      <c r="D448" s="195"/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</row>
    <row r="449" spans="1:26" ht="12.75" customHeight="1">
      <c r="A449" s="195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</row>
    <row r="450" spans="1:26" ht="12.75" customHeight="1">
      <c r="A450" s="195"/>
      <c r="B450" s="195"/>
      <c r="C450" s="195"/>
      <c r="D450" s="195"/>
      <c r="E450" s="195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</row>
    <row r="451" spans="1:26" ht="12.75" customHeight="1">
      <c r="A451" s="195"/>
      <c r="B451" s="195"/>
      <c r="C451" s="195"/>
      <c r="D451" s="195"/>
      <c r="E451" s="195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</row>
    <row r="452" spans="1:26" ht="12.75" customHeight="1">
      <c r="A452" s="195"/>
      <c r="B452" s="195"/>
      <c r="C452" s="195"/>
      <c r="D452" s="195"/>
      <c r="E452" s="195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</row>
    <row r="453" spans="1:26" ht="12.75" customHeight="1">
      <c r="A453" s="195"/>
      <c r="B453" s="195"/>
      <c r="C453" s="195"/>
      <c r="D453" s="195"/>
      <c r="E453" s="195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</row>
    <row r="454" spans="1:26" ht="12.75" customHeight="1">
      <c r="A454" s="195"/>
      <c r="B454" s="195"/>
      <c r="C454" s="195"/>
      <c r="D454" s="195"/>
      <c r="E454" s="195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</row>
    <row r="455" spans="1:26" ht="12.75" customHeight="1">
      <c r="A455" s="195"/>
      <c r="B455" s="195"/>
      <c r="C455" s="195"/>
      <c r="D455" s="195"/>
      <c r="E455" s="195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</row>
    <row r="456" spans="1:26" ht="12.75" customHeight="1">
      <c r="A456" s="195"/>
      <c r="B456" s="195"/>
      <c r="C456" s="195"/>
      <c r="D456" s="195"/>
      <c r="E456" s="195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</row>
    <row r="457" spans="1:26" ht="12.75" customHeight="1">
      <c r="A457" s="195"/>
      <c r="B457" s="195"/>
      <c r="C457" s="195"/>
      <c r="D457" s="195"/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</row>
    <row r="458" spans="1:26" ht="12.75" customHeight="1">
      <c r="A458" s="195"/>
      <c r="B458" s="195"/>
      <c r="C458" s="195"/>
      <c r="D458" s="195"/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</row>
    <row r="459" spans="1:26" ht="12.75" customHeight="1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</row>
    <row r="460" spans="1:26" ht="12.75" customHeight="1">
      <c r="A460" s="195"/>
      <c r="B460" s="195"/>
      <c r="C460" s="195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</row>
    <row r="461" spans="1:26" ht="12.75" customHeight="1">
      <c r="A461" s="195"/>
      <c r="B461" s="195"/>
      <c r="C461" s="195"/>
      <c r="D461" s="195"/>
      <c r="E461" s="195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</row>
    <row r="462" spans="1:26" ht="12.75" customHeight="1">
      <c r="A462" s="195"/>
      <c r="B462" s="195"/>
      <c r="C462" s="195"/>
      <c r="D462" s="195"/>
      <c r="E462" s="195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</row>
    <row r="463" spans="1:26" ht="12.75" customHeight="1">
      <c r="A463" s="195"/>
      <c r="B463" s="195"/>
      <c r="C463" s="195"/>
      <c r="D463" s="195"/>
      <c r="E463" s="195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</row>
    <row r="464" spans="1:26" ht="12.75" customHeight="1">
      <c r="A464" s="195"/>
      <c r="B464" s="195"/>
      <c r="C464" s="195"/>
      <c r="D464" s="195"/>
      <c r="E464" s="195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</row>
    <row r="465" spans="1:26" ht="12.75" customHeight="1">
      <c r="A465" s="195"/>
      <c r="B465" s="195"/>
      <c r="C465" s="195"/>
      <c r="D465" s="195"/>
      <c r="E465" s="195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</row>
    <row r="466" spans="1:26" ht="12.75" customHeight="1">
      <c r="A466" s="195"/>
      <c r="B466" s="195"/>
      <c r="C466" s="195"/>
      <c r="D466" s="195"/>
      <c r="E466" s="195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</row>
    <row r="467" spans="1:26" ht="12.75" customHeight="1">
      <c r="A467" s="195"/>
      <c r="B467" s="195"/>
      <c r="C467" s="195"/>
      <c r="D467" s="195"/>
      <c r="E467" s="195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</row>
    <row r="468" spans="1:26" ht="12.75" customHeight="1">
      <c r="A468" s="195"/>
      <c r="B468" s="195"/>
      <c r="C468" s="195"/>
      <c r="D468" s="195"/>
      <c r="E468" s="195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</row>
    <row r="469" spans="1:26" ht="12.75" customHeight="1">
      <c r="A469" s="195"/>
      <c r="B469" s="195"/>
      <c r="C469" s="195"/>
      <c r="D469" s="195"/>
      <c r="E469" s="195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</row>
    <row r="470" spans="1:26" ht="12.75" customHeight="1">
      <c r="A470" s="195"/>
      <c r="B470" s="195"/>
      <c r="C470" s="195"/>
      <c r="D470" s="195"/>
      <c r="E470" s="195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</row>
    <row r="471" spans="1:26" ht="12.75" customHeight="1">
      <c r="A471" s="195"/>
      <c r="B471" s="195"/>
      <c r="C471" s="195"/>
      <c r="D471" s="195"/>
      <c r="E471" s="195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</row>
    <row r="472" spans="1:26" ht="12.75" customHeight="1">
      <c r="A472" s="195"/>
      <c r="B472" s="195"/>
      <c r="C472" s="195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</row>
    <row r="473" spans="1:26" ht="12.75" customHeight="1">
      <c r="A473" s="195"/>
      <c r="B473" s="195"/>
      <c r="C473" s="195"/>
      <c r="D473" s="195"/>
      <c r="E473" s="195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</row>
    <row r="474" spans="1:26" ht="12.75" customHeight="1">
      <c r="A474" s="195"/>
      <c r="B474" s="195"/>
      <c r="C474" s="195"/>
      <c r="D474" s="195"/>
      <c r="E474" s="195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</row>
    <row r="475" spans="1:26" ht="12.75" customHeight="1">
      <c r="A475" s="195"/>
      <c r="B475" s="195"/>
      <c r="C475" s="195"/>
      <c r="D475" s="195"/>
      <c r="E475" s="195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</row>
    <row r="476" spans="1:26" ht="12.75" customHeight="1">
      <c r="A476" s="195"/>
      <c r="B476" s="195"/>
      <c r="C476" s="195"/>
      <c r="D476" s="195"/>
      <c r="E476" s="195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</row>
    <row r="477" spans="1:26" ht="12.75" customHeight="1">
      <c r="A477" s="195"/>
      <c r="B477" s="195"/>
      <c r="C477" s="195"/>
      <c r="D477" s="195"/>
      <c r="E477" s="195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</row>
    <row r="478" spans="1:26" ht="12.75" customHeight="1">
      <c r="A478" s="195"/>
      <c r="B478" s="195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</row>
    <row r="479" spans="1:26" ht="12.75" customHeight="1">
      <c r="A479" s="195"/>
      <c r="B479" s="195"/>
      <c r="C479" s="195"/>
      <c r="D479" s="195"/>
      <c r="E479" s="195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</row>
    <row r="480" spans="1:26" ht="12.75" customHeight="1">
      <c r="A480" s="195"/>
      <c r="B480" s="195"/>
      <c r="C480" s="195"/>
      <c r="D480" s="195"/>
      <c r="E480" s="195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</row>
    <row r="481" spans="1:26" ht="12.75" customHeight="1">
      <c r="A481" s="195"/>
      <c r="B481" s="195"/>
      <c r="C481" s="195"/>
      <c r="D481" s="195"/>
      <c r="E481" s="195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</row>
    <row r="482" spans="1:26" ht="12.75" customHeight="1">
      <c r="A482" s="195"/>
      <c r="B482" s="195"/>
      <c r="C482" s="195"/>
      <c r="D482" s="195"/>
      <c r="E482" s="195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</row>
    <row r="483" spans="1:26" ht="12.75" customHeight="1">
      <c r="A483" s="195"/>
      <c r="B483" s="195"/>
      <c r="C483" s="195"/>
      <c r="D483" s="195"/>
      <c r="E483" s="195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</row>
    <row r="484" spans="1:26" ht="12.75" customHeight="1">
      <c r="A484" s="195"/>
      <c r="B484" s="195"/>
      <c r="C484" s="195"/>
      <c r="D484" s="195"/>
      <c r="E484" s="195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</row>
    <row r="485" spans="1:26" ht="12.75" customHeight="1">
      <c r="A485" s="195"/>
      <c r="B485" s="195"/>
      <c r="C485" s="195"/>
      <c r="D485" s="195"/>
      <c r="E485" s="195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</row>
    <row r="486" spans="1:26" ht="12.75" customHeight="1">
      <c r="A486" s="195"/>
      <c r="B486" s="195"/>
      <c r="C486" s="195"/>
      <c r="D486" s="195"/>
      <c r="E486" s="195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</row>
    <row r="487" spans="1:26" ht="12.75" customHeight="1">
      <c r="A487" s="195"/>
      <c r="B487" s="195"/>
      <c r="C487" s="195"/>
      <c r="D487" s="195"/>
      <c r="E487" s="195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</row>
    <row r="488" spans="1:26" ht="12.75" customHeight="1">
      <c r="A488" s="195"/>
      <c r="B488" s="195"/>
      <c r="C488" s="195"/>
      <c r="D488" s="195"/>
      <c r="E488" s="195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</row>
    <row r="489" spans="1:26" ht="12.75" customHeight="1">
      <c r="A489" s="195"/>
      <c r="B489" s="195"/>
      <c r="C489" s="195"/>
      <c r="D489" s="195"/>
      <c r="E489" s="195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</row>
    <row r="490" spans="1:26" ht="12.75" customHeight="1">
      <c r="A490" s="195"/>
      <c r="B490" s="195"/>
      <c r="C490" s="195"/>
      <c r="D490" s="195"/>
      <c r="E490" s="195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</row>
    <row r="491" spans="1:26" ht="12.75" customHeight="1">
      <c r="A491" s="195"/>
      <c r="B491" s="195"/>
      <c r="C491" s="195"/>
      <c r="D491" s="195"/>
      <c r="E491" s="195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</row>
    <row r="492" spans="1:26" ht="12.75" customHeight="1">
      <c r="A492" s="195"/>
      <c r="B492" s="195"/>
      <c r="C492" s="195"/>
      <c r="D492" s="195"/>
      <c r="E492" s="195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</row>
    <row r="493" spans="1:26" ht="12.75" customHeight="1">
      <c r="A493" s="195"/>
      <c r="B493" s="195"/>
      <c r="C493" s="195"/>
      <c r="D493" s="195"/>
      <c r="E493" s="195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</row>
    <row r="494" spans="1:26" ht="12.75" customHeight="1">
      <c r="A494" s="195"/>
      <c r="B494" s="195"/>
      <c r="C494" s="195"/>
      <c r="D494" s="195"/>
      <c r="E494" s="195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</row>
    <row r="495" spans="1:26" ht="12.75" customHeight="1">
      <c r="A495" s="195"/>
      <c r="B495" s="195"/>
      <c r="C495" s="195"/>
      <c r="D495" s="195"/>
      <c r="E495" s="195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</row>
    <row r="496" spans="1:26" ht="12.75" customHeight="1">
      <c r="A496" s="195"/>
      <c r="B496" s="195"/>
      <c r="C496" s="195"/>
      <c r="D496" s="195"/>
      <c r="E496" s="195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</row>
    <row r="497" spans="1:26" ht="12.75" customHeight="1">
      <c r="A497" s="195"/>
      <c r="B497" s="195"/>
      <c r="C497" s="195"/>
      <c r="D497" s="195"/>
      <c r="E497" s="195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</row>
    <row r="498" spans="1:26" ht="12.75" customHeight="1">
      <c r="A498" s="195"/>
      <c r="B498" s="195"/>
      <c r="C498" s="195"/>
      <c r="D498" s="195"/>
      <c r="E498" s="195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</row>
    <row r="499" spans="1:26" ht="12.75" customHeight="1">
      <c r="A499" s="195"/>
      <c r="B499" s="195"/>
      <c r="C499" s="195"/>
      <c r="D499" s="195"/>
      <c r="E499" s="195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</row>
    <row r="500" spans="1:26" ht="12.75" customHeight="1">
      <c r="A500" s="195"/>
      <c r="B500" s="195"/>
      <c r="C500" s="195"/>
      <c r="D500" s="195"/>
      <c r="E500" s="195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</row>
    <row r="501" spans="1:26" ht="12.75" customHeight="1">
      <c r="A501" s="195"/>
      <c r="B501" s="195"/>
      <c r="C501" s="195"/>
      <c r="D501" s="195"/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</row>
    <row r="502" spans="1:26" ht="12.75" customHeight="1">
      <c r="A502" s="195"/>
      <c r="B502" s="195"/>
      <c r="C502" s="195"/>
      <c r="D502" s="195"/>
      <c r="E502" s="195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</row>
    <row r="503" spans="1:26" ht="12.75" customHeight="1">
      <c r="A503" s="195"/>
      <c r="B503" s="195"/>
      <c r="C503" s="195"/>
      <c r="D503" s="195"/>
      <c r="E503" s="195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</row>
    <row r="504" spans="1:26" ht="12.75" customHeight="1">
      <c r="A504" s="195"/>
      <c r="B504" s="195"/>
      <c r="C504" s="195"/>
      <c r="D504" s="195"/>
      <c r="E504" s="195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</row>
    <row r="505" spans="1:26" ht="12.75" customHeight="1">
      <c r="A505" s="195"/>
      <c r="B505" s="195"/>
      <c r="C505" s="195"/>
      <c r="D505" s="195"/>
      <c r="E505" s="195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</row>
    <row r="506" spans="1:26" ht="12.75" customHeight="1">
      <c r="A506" s="195"/>
      <c r="B506" s="195"/>
      <c r="C506" s="195"/>
      <c r="D506" s="195"/>
      <c r="E506" s="195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</row>
    <row r="507" spans="1:26" ht="12.75" customHeight="1">
      <c r="A507" s="195"/>
      <c r="B507" s="195"/>
      <c r="C507" s="195"/>
      <c r="D507" s="195"/>
      <c r="E507" s="195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</row>
    <row r="508" spans="1:26" ht="12.75" customHeight="1">
      <c r="A508" s="195"/>
      <c r="B508" s="195"/>
      <c r="C508" s="195"/>
      <c r="D508" s="195"/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</row>
    <row r="509" spans="1:26" ht="12.75" customHeight="1">
      <c r="A509" s="195"/>
      <c r="B509" s="195"/>
      <c r="C509" s="195"/>
      <c r="D509" s="195"/>
      <c r="E509" s="195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</row>
    <row r="510" spans="1:26" ht="12.75" customHeight="1">
      <c r="A510" s="195"/>
      <c r="B510" s="195"/>
      <c r="C510" s="195"/>
      <c r="D510" s="195"/>
      <c r="E510" s="195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</row>
    <row r="511" spans="1:26" ht="12.75" customHeight="1">
      <c r="A511" s="195"/>
      <c r="B511" s="195"/>
      <c r="C511" s="195"/>
      <c r="D511" s="195"/>
      <c r="E511" s="195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</row>
    <row r="512" spans="1:26" ht="12.75" customHeight="1">
      <c r="A512" s="195"/>
      <c r="B512" s="195"/>
      <c r="C512" s="195"/>
      <c r="D512" s="195"/>
      <c r="E512" s="195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</row>
    <row r="513" spans="1:26" ht="12.75" customHeight="1">
      <c r="A513" s="195"/>
      <c r="B513" s="195"/>
      <c r="C513" s="195"/>
      <c r="D513" s="195"/>
      <c r="E513" s="195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</row>
    <row r="514" spans="1:26" ht="12.75" customHeight="1">
      <c r="A514" s="195"/>
      <c r="B514" s="195"/>
      <c r="C514" s="195"/>
      <c r="D514" s="195"/>
      <c r="E514" s="195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</row>
    <row r="515" spans="1:26" ht="12.75" customHeight="1">
      <c r="A515" s="195"/>
      <c r="B515" s="195"/>
      <c r="C515" s="195"/>
      <c r="D515" s="195"/>
      <c r="E515" s="195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</row>
    <row r="516" spans="1:26" ht="12.75" customHeight="1">
      <c r="A516" s="195"/>
      <c r="B516" s="195"/>
      <c r="C516" s="195"/>
      <c r="D516" s="195"/>
      <c r="E516" s="195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</row>
    <row r="517" spans="1:26" ht="12.75" customHeight="1">
      <c r="A517" s="195"/>
      <c r="B517" s="195"/>
      <c r="C517" s="195"/>
      <c r="D517" s="195"/>
      <c r="E517" s="195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</row>
    <row r="518" spans="1:26" ht="12.75" customHeight="1">
      <c r="A518" s="195"/>
      <c r="B518" s="195"/>
      <c r="C518" s="195"/>
      <c r="D518" s="195"/>
      <c r="E518" s="195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</row>
    <row r="519" spans="1:26" ht="12.75" customHeight="1">
      <c r="A519" s="195"/>
      <c r="B519" s="195"/>
      <c r="C519" s="195"/>
      <c r="D519" s="195"/>
      <c r="E519" s="195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</row>
    <row r="520" spans="1:26" ht="12.75" customHeight="1">
      <c r="A520" s="195"/>
      <c r="B520" s="195"/>
      <c r="C520" s="195"/>
      <c r="D520" s="195"/>
      <c r="E520" s="195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</row>
    <row r="521" spans="1:26" ht="12.75" customHeight="1">
      <c r="A521" s="195"/>
      <c r="B521" s="195"/>
      <c r="C521" s="195"/>
      <c r="D521" s="195"/>
      <c r="E521" s="195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</row>
    <row r="522" spans="1:26" ht="12.75" customHeight="1">
      <c r="A522" s="195"/>
      <c r="B522" s="195"/>
      <c r="C522" s="195"/>
      <c r="D522" s="195"/>
      <c r="E522" s="195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</row>
    <row r="523" spans="1:26" ht="12.75" customHeight="1">
      <c r="A523" s="195"/>
      <c r="B523" s="195"/>
      <c r="C523" s="195"/>
      <c r="D523" s="195"/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</row>
    <row r="524" spans="1:26" ht="12.75" customHeight="1">
      <c r="A524" s="195"/>
      <c r="B524" s="195"/>
      <c r="C524" s="195"/>
      <c r="D524" s="195"/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</row>
    <row r="525" spans="1:26" ht="12.75" customHeight="1">
      <c r="A525" s="195"/>
      <c r="B525" s="195"/>
      <c r="C525" s="195"/>
      <c r="D525" s="195"/>
      <c r="E525" s="195"/>
      <c r="F525" s="195"/>
      <c r="G525" s="195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  <c r="Z525" s="195"/>
    </row>
    <row r="526" spans="1:26" ht="12.75" customHeight="1">
      <c r="A526" s="195"/>
      <c r="B526" s="195"/>
      <c r="C526" s="195"/>
      <c r="D526" s="195"/>
      <c r="E526" s="195"/>
      <c r="F526" s="195"/>
      <c r="G526" s="195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</row>
    <row r="527" spans="1:26" ht="12.75" customHeight="1">
      <c r="A527" s="195"/>
      <c r="B527" s="195"/>
      <c r="C527" s="195"/>
      <c r="D527" s="195"/>
      <c r="E527" s="195"/>
      <c r="F527" s="195"/>
      <c r="G527" s="195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</row>
    <row r="528" spans="1:26" ht="12.75" customHeight="1">
      <c r="A528" s="195"/>
      <c r="B528" s="195"/>
      <c r="C528" s="195"/>
      <c r="D528" s="195"/>
      <c r="E528" s="195"/>
      <c r="F528" s="195"/>
      <c r="G528" s="195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</row>
    <row r="529" spans="1:26" ht="12.75" customHeight="1">
      <c r="A529" s="195"/>
      <c r="B529" s="195"/>
      <c r="C529" s="195"/>
      <c r="D529" s="195"/>
      <c r="E529" s="195"/>
      <c r="F529" s="195"/>
      <c r="G529" s="195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</row>
    <row r="530" spans="1:26" ht="12.75" customHeight="1">
      <c r="A530" s="195"/>
      <c r="B530" s="195"/>
      <c r="C530" s="195"/>
      <c r="D530" s="195"/>
      <c r="E530" s="195"/>
      <c r="F530" s="195"/>
      <c r="G530" s="195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</row>
    <row r="531" spans="1:26" ht="12.75" customHeight="1">
      <c r="A531" s="195"/>
      <c r="B531" s="195"/>
      <c r="C531" s="195"/>
      <c r="D531" s="195"/>
      <c r="E531" s="195"/>
      <c r="F531" s="195"/>
      <c r="G531" s="195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</row>
    <row r="532" spans="1:26" ht="12.75" customHeight="1">
      <c r="A532" s="195"/>
      <c r="B532" s="195"/>
      <c r="C532" s="195"/>
      <c r="D532" s="195"/>
      <c r="E532" s="195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</row>
    <row r="533" spans="1:26" ht="12.75" customHeight="1">
      <c r="A533" s="195"/>
      <c r="B533" s="195"/>
      <c r="C533" s="195"/>
      <c r="D533" s="195"/>
      <c r="E533" s="195"/>
      <c r="F533" s="195"/>
      <c r="G533" s="195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</row>
    <row r="534" spans="1:26" ht="12.75" customHeight="1">
      <c r="A534" s="195"/>
      <c r="B534" s="195"/>
      <c r="C534" s="195"/>
      <c r="D534" s="195"/>
      <c r="E534" s="195"/>
      <c r="F534" s="195"/>
      <c r="G534" s="195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</row>
    <row r="535" spans="1:26" ht="12.75" customHeight="1">
      <c r="A535" s="195"/>
      <c r="B535" s="195"/>
      <c r="C535" s="195"/>
      <c r="D535" s="195"/>
      <c r="E535" s="195"/>
      <c r="F535" s="195"/>
      <c r="G535" s="195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</row>
    <row r="536" spans="1:26" ht="12.75" customHeight="1">
      <c r="A536" s="195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</row>
    <row r="537" spans="1:26" ht="12.75" customHeight="1">
      <c r="A537" s="195"/>
      <c r="B537" s="195"/>
      <c r="C537" s="195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</row>
    <row r="538" spans="1:26" ht="12.75" customHeight="1">
      <c r="A538" s="195"/>
      <c r="B538" s="195"/>
      <c r="C538" s="195"/>
      <c r="D538" s="195"/>
      <c r="E538" s="195"/>
      <c r="F538" s="195"/>
      <c r="G538" s="195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</row>
    <row r="539" spans="1:26" ht="12.75" customHeight="1">
      <c r="A539" s="195"/>
      <c r="B539" s="195"/>
      <c r="C539" s="195"/>
      <c r="D539" s="195"/>
      <c r="E539" s="195"/>
      <c r="F539" s="195"/>
      <c r="G539" s="195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  <c r="Z539" s="195"/>
    </row>
    <row r="540" spans="1:26" ht="12.75" customHeight="1">
      <c r="A540" s="195"/>
      <c r="B540" s="195"/>
      <c r="C540" s="195"/>
      <c r="D540" s="195"/>
      <c r="E540" s="195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</row>
    <row r="541" spans="1:26" ht="12.75" customHeight="1">
      <c r="A541" s="195"/>
      <c r="B541" s="195"/>
      <c r="C541" s="195"/>
      <c r="D541" s="195"/>
      <c r="E541" s="195"/>
      <c r="F541" s="195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</row>
    <row r="542" spans="1:26" ht="12.75" customHeight="1">
      <c r="A542" s="195"/>
      <c r="B542" s="195"/>
      <c r="C542" s="195"/>
      <c r="D542" s="195"/>
      <c r="E542" s="195"/>
      <c r="F542" s="195"/>
      <c r="G542" s="195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</row>
    <row r="543" spans="1:26" ht="12.75" customHeight="1">
      <c r="A543" s="195"/>
      <c r="B543" s="195"/>
      <c r="C543" s="195"/>
      <c r="D543" s="195"/>
      <c r="E543" s="195"/>
      <c r="F543" s="195"/>
      <c r="G543" s="195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</row>
    <row r="544" spans="1:26" ht="12.75" customHeight="1">
      <c r="A544" s="195"/>
      <c r="B544" s="195"/>
      <c r="C544" s="195"/>
      <c r="D544" s="195"/>
      <c r="E544" s="195"/>
      <c r="F544" s="195"/>
      <c r="G544" s="195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</row>
    <row r="545" spans="1:26" ht="12.75" customHeight="1">
      <c r="A545" s="195"/>
      <c r="B545" s="195"/>
      <c r="C545" s="195"/>
      <c r="D545" s="195"/>
      <c r="E545" s="195"/>
      <c r="F545" s="195"/>
      <c r="G545" s="195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</row>
    <row r="546" spans="1:26" ht="12.75" customHeight="1">
      <c r="A546" s="195"/>
      <c r="B546" s="195"/>
      <c r="C546" s="195"/>
      <c r="D546" s="195"/>
      <c r="E546" s="195"/>
      <c r="F546" s="195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</row>
    <row r="547" spans="1:26" ht="12.75" customHeight="1">
      <c r="A547" s="195"/>
      <c r="B547" s="195"/>
      <c r="C547" s="195"/>
      <c r="D547" s="195"/>
      <c r="E547" s="195"/>
      <c r="F547" s="195"/>
      <c r="G547" s="195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</row>
    <row r="548" spans="1:26" ht="12.75" customHeight="1">
      <c r="A548" s="195"/>
      <c r="B548" s="195"/>
      <c r="C548" s="195"/>
      <c r="D548" s="195"/>
      <c r="E548" s="195"/>
      <c r="F548" s="195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</row>
    <row r="549" spans="1:26" ht="12.75" customHeight="1">
      <c r="A549" s="195"/>
      <c r="B549" s="195"/>
      <c r="C549" s="195"/>
      <c r="D549" s="195"/>
      <c r="E549" s="195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</row>
    <row r="550" spans="1:26" ht="12.75" customHeight="1">
      <c r="A550" s="195"/>
      <c r="B550" s="195"/>
      <c r="C550" s="195"/>
      <c r="D550" s="195"/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</row>
    <row r="551" spans="1:26" ht="12.75" customHeight="1">
      <c r="A551" s="195"/>
      <c r="B551" s="195"/>
      <c r="C551" s="195"/>
      <c r="D551" s="195"/>
      <c r="E551" s="195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</row>
    <row r="552" spans="1:26" ht="12.75" customHeight="1">
      <c r="A552" s="195"/>
      <c r="B552" s="195"/>
      <c r="C552" s="195"/>
      <c r="D552" s="195"/>
      <c r="E552" s="195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</row>
    <row r="553" spans="1:26" ht="12.75" customHeight="1">
      <c r="A553" s="195"/>
      <c r="B553" s="195"/>
      <c r="C553" s="195"/>
      <c r="D553" s="195"/>
      <c r="E553" s="195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</row>
    <row r="554" spans="1:26" ht="12.75" customHeight="1">
      <c r="A554" s="195"/>
      <c r="B554" s="195"/>
      <c r="C554" s="195"/>
      <c r="D554" s="195"/>
      <c r="E554" s="195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</row>
    <row r="555" spans="1:26" ht="12.75" customHeight="1">
      <c r="A555" s="195"/>
      <c r="B555" s="195"/>
      <c r="C555" s="195"/>
      <c r="D555" s="195"/>
      <c r="E555" s="195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</row>
    <row r="556" spans="1:26" ht="12.75" customHeight="1">
      <c r="A556" s="195"/>
      <c r="B556" s="195"/>
      <c r="C556" s="195"/>
      <c r="D556" s="195"/>
      <c r="E556" s="195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</row>
    <row r="557" spans="1:26" ht="12.75" customHeight="1">
      <c r="A557" s="195"/>
      <c r="B557" s="195"/>
      <c r="C557" s="195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</row>
    <row r="558" spans="1:26" ht="12.75" customHeight="1">
      <c r="A558" s="195"/>
      <c r="B558" s="195"/>
      <c r="C558" s="195"/>
      <c r="D558" s="195"/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</row>
    <row r="559" spans="1:26" ht="12.75" customHeight="1">
      <c r="A559" s="195"/>
      <c r="B559" s="195"/>
      <c r="C559" s="195"/>
      <c r="D559" s="195"/>
      <c r="E559" s="195"/>
      <c r="F559" s="195"/>
      <c r="G559" s="195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</row>
    <row r="560" spans="1:26" ht="12.75" customHeight="1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</row>
    <row r="561" spans="1:26" ht="12.75" customHeight="1">
      <c r="A561" s="195"/>
      <c r="B561" s="195"/>
      <c r="C561" s="195"/>
      <c r="D561" s="195"/>
      <c r="E561" s="195"/>
      <c r="F561" s="195"/>
      <c r="G561" s="195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</row>
    <row r="562" spans="1:26" ht="12.75" customHeight="1">
      <c r="A562" s="195"/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</row>
    <row r="563" spans="1:26" ht="12.75" customHeight="1">
      <c r="A563" s="195"/>
      <c r="B563" s="195"/>
      <c r="C563" s="195"/>
      <c r="D563" s="195"/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</row>
    <row r="564" spans="1:26" ht="12.75" customHeight="1">
      <c r="A564" s="195"/>
      <c r="B564" s="195"/>
      <c r="C564" s="195"/>
      <c r="D564" s="195"/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</row>
    <row r="565" spans="1:26" ht="12.75" customHeight="1">
      <c r="A565" s="195"/>
      <c r="B565" s="195"/>
      <c r="C565" s="195"/>
      <c r="D565" s="195"/>
      <c r="E565" s="195"/>
      <c r="F565" s="195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</row>
    <row r="566" spans="1:26" ht="12.75" customHeight="1">
      <c r="A566" s="195"/>
      <c r="B566" s="195"/>
      <c r="C566" s="195"/>
      <c r="D566" s="195"/>
      <c r="E566" s="195"/>
      <c r="F566" s="195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</row>
    <row r="567" spans="1:26" ht="12.75" customHeight="1">
      <c r="A567" s="195"/>
      <c r="B567" s="195"/>
      <c r="C567" s="195"/>
      <c r="D567" s="195"/>
      <c r="E567" s="195"/>
      <c r="F567" s="195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</row>
    <row r="568" spans="1:26" ht="12.75" customHeight="1">
      <c r="A568" s="195"/>
      <c r="B568" s="195"/>
      <c r="C568" s="195"/>
      <c r="D568" s="195"/>
      <c r="E568" s="195"/>
      <c r="F568" s="195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</row>
    <row r="569" spans="1:26" ht="12.75" customHeight="1">
      <c r="A569" s="195"/>
      <c r="B569" s="195"/>
      <c r="C569" s="195"/>
      <c r="D569" s="195"/>
      <c r="E569" s="195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</row>
    <row r="570" spans="1:26" ht="12.75" customHeight="1">
      <c r="A570" s="195"/>
      <c r="B570" s="195"/>
      <c r="C570" s="195"/>
      <c r="D570" s="195"/>
      <c r="E570" s="195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</row>
    <row r="571" spans="1:26" ht="12.75" customHeight="1">
      <c r="A571" s="195"/>
      <c r="B571" s="195"/>
      <c r="C571" s="195"/>
      <c r="D571" s="195"/>
      <c r="E571" s="195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</row>
    <row r="572" spans="1:26" ht="12.75" customHeight="1">
      <c r="A572" s="195"/>
      <c r="B572" s="195"/>
      <c r="C572" s="195"/>
      <c r="D572" s="195"/>
      <c r="E572" s="195"/>
      <c r="F572" s="195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</row>
    <row r="573" spans="1:26" ht="12.75" customHeight="1">
      <c r="A573" s="195"/>
      <c r="B573" s="195"/>
      <c r="C573" s="195"/>
      <c r="D573" s="195"/>
      <c r="E573" s="195"/>
      <c r="F573" s="195"/>
      <c r="G573" s="195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</row>
    <row r="574" spans="1:26" ht="12.75" customHeight="1">
      <c r="A574" s="195"/>
      <c r="B574" s="195"/>
      <c r="C574" s="195"/>
      <c r="D574" s="195"/>
      <c r="E574" s="195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</row>
    <row r="575" spans="1:26" ht="12.75" customHeight="1">
      <c r="A575" s="195"/>
      <c r="B575" s="195"/>
      <c r="C575" s="195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</row>
    <row r="576" spans="1:26" ht="12.75" customHeight="1">
      <c r="A576" s="195"/>
      <c r="B576" s="195"/>
      <c r="C576" s="195"/>
      <c r="D576" s="195"/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</row>
    <row r="577" spans="1:26" ht="12.75" customHeight="1">
      <c r="A577" s="195"/>
      <c r="B577" s="195"/>
      <c r="C577" s="195"/>
      <c r="D577" s="195"/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  <c r="Z577" s="195"/>
    </row>
    <row r="578" spans="1:26" ht="12.75" customHeight="1">
      <c r="A578" s="195"/>
      <c r="B578" s="195"/>
      <c r="C578" s="195"/>
      <c r="D578" s="195"/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  <c r="Z578" s="195"/>
    </row>
    <row r="579" spans="1:26" ht="12.75" customHeight="1">
      <c r="A579" s="195"/>
      <c r="B579" s="195"/>
      <c r="C579" s="195"/>
      <c r="D579" s="195"/>
      <c r="E579" s="195"/>
      <c r="F579" s="195"/>
      <c r="G579" s="195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  <c r="Z579" s="195"/>
    </row>
    <row r="580" spans="1:26" ht="12.75" customHeight="1">
      <c r="A580" s="195"/>
      <c r="B580" s="195"/>
      <c r="C580" s="195"/>
      <c r="D580" s="195"/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</row>
    <row r="581" spans="1:26" ht="12.75" customHeight="1">
      <c r="A581" s="195"/>
      <c r="B581" s="195"/>
      <c r="C581" s="195"/>
      <c r="D581" s="195"/>
      <c r="E581" s="195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</row>
    <row r="582" spans="1:26" ht="12.75" customHeight="1">
      <c r="A582" s="195"/>
      <c r="B582" s="195"/>
      <c r="C582" s="195"/>
      <c r="D582" s="195"/>
      <c r="E582" s="195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</row>
    <row r="583" spans="1:26" ht="12.75" customHeight="1">
      <c r="A583" s="195"/>
      <c r="B583" s="195"/>
      <c r="C583" s="195"/>
      <c r="D583" s="195"/>
      <c r="E583" s="195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</row>
    <row r="584" spans="1:26" ht="12.75" customHeight="1">
      <c r="A584" s="195"/>
      <c r="B584" s="195"/>
      <c r="C584" s="195"/>
      <c r="D584" s="195"/>
      <c r="E584" s="195"/>
      <c r="F584" s="195"/>
      <c r="G584" s="195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</row>
    <row r="585" spans="1:26" ht="12.75" customHeight="1">
      <c r="A585" s="195"/>
      <c r="B585" s="195"/>
      <c r="C585" s="195"/>
      <c r="D585" s="195"/>
      <c r="E585" s="195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</row>
    <row r="586" spans="1:26" ht="12.75" customHeight="1">
      <c r="A586" s="195"/>
      <c r="B586" s="195"/>
      <c r="C586" s="195"/>
      <c r="D586" s="195"/>
      <c r="E586" s="195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</row>
    <row r="587" spans="1:26" ht="12.75" customHeight="1">
      <c r="A587" s="195"/>
      <c r="B587" s="195"/>
      <c r="C587" s="195"/>
      <c r="D587" s="195"/>
      <c r="E587" s="195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</row>
    <row r="588" spans="1:26" ht="12.75" customHeight="1">
      <c r="A588" s="195"/>
      <c r="B588" s="195"/>
      <c r="C588" s="195"/>
      <c r="D588" s="195"/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</row>
    <row r="589" spans="1:26" ht="12.75" customHeight="1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</row>
    <row r="590" spans="1:26" ht="12.75" customHeight="1">
      <c r="A590" s="195"/>
      <c r="B590" s="195"/>
      <c r="C590" s="195"/>
      <c r="D590" s="195"/>
      <c r="E590" s="195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</row>
    <row r="591" spans="1:26" ht="12.75" customHeight="1">
      <c r="A591" s="195"/>
      <c r="B591" s="195"/>
      <c r="C591" s="195"/>
      <c r="D591" s="195"/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</row>
    <row r="592" spans="1:26" ht="12.75" customHeight="1">
      <c r="A592" s="195"/>
      <c r="B592" s="195"/>
      <c r="C592" s="195"/>
      <c r="D592" s="195"/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</row>
    <row r="593" spans="1:26" ht="12.75" customHeight="1">
      <c r="A593" s="195"/>
      <c r="B593" s="195"/>
      <c r="C593" s="195"/>
      <c r="D593" s="195"/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</row>
    <row r="594" spans="1:26" ht="12.75" customHeight="1">
      <c r="A594" s="195"/>
      <c r="B594" s="195"/>
      <c r="C594" s="195"/>
      <c r="D594" s="195"/>
      <c r="E594" s="195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</row>
    <row r="595" spans="1:26" ht="12.75" customHeight="1">
      <c r="A595" s="195"/>
      <c r="B595" s="195"/>
      <c r="C595" s="195"/>
      <c r="D595" s="195"/>
      <c r="E595" s="195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</row>
    <row r="596" spans="1:26" ht="12.75" customHeight="1">
      <c r="A596" s="195"/>
      <c r="B596" s="195"/>
      <c r="C596" s="195"/>
      <c r="D596" s="195"/>
      <c r="E596" s="195"/>
      <c r="F596" s="195"/>
      <c r="G596" s="195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</row>
    <row r="597" spans="1:26" ht="12.75" customHeight="1">
      <c r="A597" s="195"/>
      <c r="B597" s="195"/>
      <c r="C597" s="195"/>
      <c r="D597" s="195"/>
      <c r="E597" s="195"/>
      <c r="F597" s="195"/>
      <c r="G597" s="195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</row>
    <row r="598" spans="1:26" ht="12.75" customHeight="1">
      <c r="A598" s="195"/>
      <c r="B598" s="195"/>
      <c r="C598" s="195"/>
      <c r="D598" s="195"/>
      <c r="E598" s="195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</row>
    <row r="599" spans="1:26" ht="12.75" customHeight="1">
      <c r="A599" s="195"/>
      <c r="B599" s="195"/>
      <c r="C599" s="195"/>
      <c r="D599" s="195"/>
      <c r="E599" s="195"/>
      <c r="F599" s="195"/>
      <c r="G599" s="195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</row>
    <row r="600" spans="1:26" ht="12.75" customHeight="1">
      <c r="A600" s="195"/>
      <c r="B600" s="195"/>
      <c r="C600" s="195"/>
      <c r="D600" s="195"/>
      <c r="E600" s="195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</row>
    <row r="601" spans="1:26" ht="12.75" customHeight="1">
      <c r="A601" s="195"/>
      <c r="B601" s="195"/>
      <c r="C601" s="195"/>
      <c r="D601" s="195"/>
      <c r="E601" s="195"/>
      <c r="F601" s="195"/>
      <c r="G601" s="195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</row>
    <row r="602" spans="1:26" ht="12.75" customHeight="1">
      <c r="A602" s="195"/>
      <c r="B602" s="195"/>
      <c r="C602" s="195"/>
      <c r="D602" s="195"/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</row>
    <row r="603" spans="1:26" ht="12.75" customHeight="1">
      <c r="A603" s="195"/>
      <c r="B603" s="195"/>
      <c r="C603" s="195"/>
      <c r="D603" s="195"/>
      <c r="E603" s="195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</row>
    <row r="604" spans="1:26" ht="12.75" customHeight="1">
      <c r="A604" s="195"/>
      <c r="B604" s="195"/>
      <c r="C604" s="195"/>
      <c r="D604" s="195"/>
      <c r="E604" s="195"/>
      <c r="F604" s="195"/>
      <c r="G604" s="195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</row>
    <row r="605" spans="1:26" ht="12.75" customHeight="1">
      <c r="A605" s="195"/>
      <c r="B605" s="195"/>
      <c r="C605" s="195"/>
      <c r="D605" s="195"/>
      <c r="E605" s="195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</row>
    <row r="606" spans="1:26" ht="12.75" customHeight="1">
      <c r="A606" s="195"/>
      <c r="B606" s="195"/>
      <c r="C606" s="195"/>
      <c r="D606" s="195"/>
      <c r="E606" s="195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</row>
    <row r="607" spans="1:26" ht="12.75" customHeight="1">
      <c r="A607" s="195"/>
      <c r="B607" s="195"/>
      <c r="C607" s="195"/>
      <c r="D607" s="195"/>
      <c r="E607" s="195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</row>
    <row r="608" spans="1:26" ht="12.75" customHeight="1">
      <c r="A608" s="195"/>
      <c r="B608" s="195"/>
      <c r="C608" s="195"/>
      <c r="D608" s="195"/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</row>
    <row r="609" spans="1:26" ht="12.75" customHeight="1">
      <c r="A609" s="195"/>
      <c r="B609" s="195"/>
      <c r="C609" s="195"/>
      <c r="D609" s="195"/>
      <c r="E609" s="195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</row>
    <row r="610" spans="1:26" ht="12.75" customHeight="1">
      <c r="A610" s="195"/>
      <c r="B610" s="195"/>
      <c r="C610" s="195"/>
      <c r="D610" s="195"/>
      <c r="E610" s="195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  <c r="Z610" s="195"/>
    </row>
    <row r="611" spans="1:26" ht="12.75" customHeight="1">
      <c r="A611" s="195"/>
      <c r="B611" s="195"/>
      <c r="C611" s="195"/>
      <c r="D611" s="195"/>
      <c r="E611" s="195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  <c r="Z611" s="195"/>
    </row>
    <row r="612" spans="1:26" ht="12.75" customHeight="1">
      <c r="A612" s="195"/>
      <c r="B612" s="195"/>
      <c r="C612" s="195"/>
      <c r="D612" s="195"/>
      <c r="E612" s="195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  <c r="Z612" s="195"/>
    </row>
    <row r="613" spans="1:26" ht="12.75" customHeight="1">
      <c r="A613" s="195"/>
      <c r="B613" s="195"/>
      <c r="C613" s="195"/>
      <c r="D613" s="195"/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</row>
    <row r="614" spans="1:26" ht="12.75" customHeight="1">
      <c r="A614" s="195"/>
      <c r="B614" s="195"/>
      <c r="C614" s="195"/>
      <c r="D614" s="195"/>
      <c r="E614" s="195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  <c r="Z614" s="195"/>
    </row>
    <row r="615" spans="1:26" ht="12.75" customHeight="1">
      <c r="A615" s="195"/>
      <c r="B615" s="195"/>
      <c r="C615" s="195"/>
      <c r="D615" s="195"/>
      <c r="E615" s="195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  <c r="Z615" s="195"/>
    </row>
    <row r="616" spans="1:26" ht="12.75" customHeight="1">
      <c r="A616" s="195"/>
      <c r="B616" s="195"/>
      <c r="C616" s="195"/>
      <c r="D616" s="195"/>
      <c r="E616" s="195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  <c r="Z616" s="195"/>
    </row>
    <row r="617" spans="1:26" ht="12.75" customHeight="1">
      <c r="A617" s="195"/>
      <c r="B617" s="195"/>
      <c r="C617" s="195"/>
      <c r="D617" s="195"/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  <c r="Z617" s="195"/>
    </row>
    <row r="618" spans="1:26" ht="12.75" customHeight="1">
      <c r="A618" s="195"/>
      <c r="B618" s="195"/>
      <c r="C618" s="195"/>
      <c r="D618" s="195"/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</row>
    <row r="619" spans="1:26" ht="12.75" customHeight="1">
      <c r="A619" s="195"/>
      <c r="B619" s="195"/>
      <c r="C619" s="195"/>
      <c r="D619" s="195"/>
      <c r="E619" s="195"/>
      <c r="F619" s="195"/>
      <c r="G619" s="195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</row>
    <row r="620" spans="1:26" ht="12.75" customHeight="1">
      <c r="A620" s="195"/>
      <c r="B620" s="195"/>
      <c r="C620" s="195"/>
      <c r="D620" s="195"/>
      <c r="E620" s="195"/>
      <c r="F620" s="195"/>
      <c r="G620" s="195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</row>
    <row r="621" spans="1:26" ht="12.75" customHeight="1">
      <c r="A621" s="195"/>
      <c r="B621" s="195"/>
      <c r="C621" s="195"/>
      <c r="D621" s="195"/>
      <c r="E621" s="195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</row>
    <row r="622" spans="1:26" ht="12.75" customHeight="1">
      <c r="A622" s="195"/>
      <c r="B622" s="195"/>
      <c r="C622" s="195"/>
      <c r="D622" s="195"/>
      <c r="E622" s="195"/>
      <c r="F622" s="195"/>
      <c r="G622" s="195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</row>
    <row r="623" spans="1:26" ht="12.75" customHeight="1">
      <c r="A623" s="195"/>
      <c r="B623" s="195"/>
      <c r="C623" s="195"/>
      <c r="D623" s="195"/>
      <c r="E623" s="195"/>
      <c r="F623" s="195"/>
      <c r="G623" s="195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</row>
    <row r="624" spans="1:26" ht="12.75" customHeight="1">
      <c r="A624" s="195"/>
      <c r="B624" s="195"/>
      <c r="C624" s="195"/>
      <c r="D624" s="195"/>
      <c r="E624" s="195"/>
      <c r="F624" s="195"/>
      <c r="G624" s="195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</row>
    <row r="625" spans="1:26" ht="12.75" customHeight="1">
      <c r="A625" s="195"/>
      <c r="B625" s="195"/>
      <c r="C625" s="195"/>
      <c r="D625" s="195"/>
      <c r="E625" s="195"/>
      <c r="F625" s="195"/>
      <c r="G625" s="195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</row>
    <row r="626" spans="1:26" ht="12.75" customHeight="1">
      <c r="A626" s="195"/>
      <c r="B626" s="195"/>
      <c r="C626" s="195"/>
      <c r="D626" s="195"/>
      <c r="E626" s="195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</row>
    <row r="627" spans="1:26" ht="12.75" customHeight="1">
      <c r="A627" s="195"/>
      <c r="B627" s="195"/>
      <c r="C627" s="195"/>
      <c r="D627" s="195"/>
      <c r="E627" s="195"/>
      <c r="F627" s="195"/>
      <c r="G627" s="195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  <c r="Z627" s="195"/>
    </row>
    <row r="628" spans="1:26" ht="12.75" customHeight="1">
      <c r="A628" s="195"/>
      <c r="B628" s="195"/>
      <c r="C628" s="195"/>
      <c r="D628" s="195"/>
      <c r="E628" s="195"/>
      <c r="F628" s="195"/>
      <c r="G628" s="195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  <c r="Z628" s="195"/>
    </row>
    <row r="629" spans="1:26" ht="12.75" customHeight="1">
      <c r="A629" s="195"/>
      <c r="B629" s="195"/>
      <c r="C629" s="195"/>
      <c r="D629" s="195"/>
      <c r="E629" s="195"/>
      <c r="F629" s="195"/>
      <c r="G629" s="195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  <c r="Z629" s="195"/>
    </row>
    <row r="630" spans="1:26" ht="12.75" customHeight="1">
      <c r="A630" s="195"/>
      <c r="B630" s="195"/>
      <c r="C630" s="195"/>
      <c r="D630" s="195"/>
      <c r="E630" s="195"/>
      <c r="F630" s="195"/>
      <c r="G630" s="195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</row>
    <row r="631" spans="1:26" ht="12.75" customHeight="1">
      <c r="A631" s="195"/>
      <c r="B631" s="195"/>
      <c r="C631" s="195"/>
      <c r="D631" s="195"/>
      <c r="E631" s="195"/>
      <c r="F631" s="195"/>
      <c r="G631" s="195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</row>
    <row r="632" spans="1:26" ht="12.75" customHeight="1">
      <c r="A632" s="195"/>
      <c r="B632" s="195"/>
      <c r="C632" s="195"/>
      <c r="D632" s="195"/>
      <c r="E632" s="195"/>
      <c r="F632" s="195"/>
      <c r="G632" s="195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</row>
    <row r="633" spans="1:26" ht="12.75" customHeight="1">
      <c r="A633" s="195"/>
      <c r="B633" s="195"/>
      <c r="C633" s="195"/>
      <c r="D633" s="195"/>
      <c r="E633" s="195"/>
      <c r="F633" s="195"/>
      <c r="G633" s="195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</row>
    <row r="634" spans="1:26" ht="12.75" customHeight="1">
      <c r="A634" s="195"/>
      <c r="B634" s="195"/>
      <c r="C634" s="195"/>
      <c r="D634" s="195"/>
      <c r="E634" s="195"/>
      <c r="F634" s="195"/>
      <c r="G634" s="195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</row>
    <row r="635" spans="1:26" ht="12.75" customHeight="1">
      <c r="A635" s="195"/>
      <c r="B635" s="195"/>
      <c r="C635" s="195"/>
      <c r="D635" s="195"/>
      <c r="E635" s="195"/>
      <c r="F635" s="195"/>
      <c r="G635" s="195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</row>
    <row r="636" spans="1:26" ht="12.75" customHeight="1">
      <c r="A636" s="195"/>
      <c r="B636" s="195"/>
      <c r="C636" s="195"/>
      <c r="D636" s="195"/>
      <c r="E636" s="195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</row>
    <row r="637" spans="1:26" ht="12.75" customHeight="1">
      <c r="A637" s="195"/>
      <c r="B637" s="195"/>
      <c r="C637" s="195"/>
      <c r="D637" s="195"/>
      <c r="E637" s="195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</row>
    <row r="638" spans="1:26" ht="12.75" customHeight="1">
      <c r="A638" s="195"/>
      <c r="B638" s="195"/>
      <c r="C638" s="195"/>
      <c r="D638" s="195"/>
      <c r="E638" s="195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</row>
    <row r="639" spans="1:26" ht="12.75" customHeight="1">
      <c r="A639" s="195"/>
      <c r="B639" s="195"/>
      <c r="C639" s="195"/>
      <c r="D639" s="195"/>
      <c r="E639" s="195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</row>
    <row r="640" spans="1:26" ht="12.75" customHeight="1">
      <c r="A640" s="195"/>
      <c r="B640" s="195"/>
      <c r="C640" s="195"/>
      <c r="D640" s="195"/>
      <c r="E640" s="195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</row>
    <row r="641" spans="1:26" ht="12.75" customHeight="1">
      <c r="A641" s="195"/>
      <c r="B641" s="195"/>
      <c r="C641" s="195"/>
      <c r="D641" s="195"/>
      <c r="E641" s="195"/>
      <c r="F641" s="195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</row>
    <row r="642" spans="1:26" ht="12.75" customHeight="1">
      <c r="A642" s="195"/>
      <c r="B642" s="195"/>
      <c r="C642" s="195"/>
      <c r="D642" s="195"/>
      <c r="E642" s="195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</row>
    <row r="643" spans="1:26" ht="12.75" customHeight="1">
      <c r="A643" s="195"/>
      <c r="B643" s="195"/>
      <c r="C643" s="195"/>
      <c r="D643" s="195"/>
      <c r="E643" s="195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</row>
    <row r="644" spans="1:26" ht="12.75" customHeight="1">
      <c r="A644" s="195"/>
      <c r="B644" s="195"/>
      <c r="C644" s="195"/>
      <c r="D644" s="195"/>
      <c r="E644" s="195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</row>
    <row r="645" spans="1:26" ht="12.75" customHeight="1">
      <c r="A645" s="195"/>
      <c r="B645" s="195"/>
      <c r="C645" s="195"/>
      <c r="D645" s="195"/>
      <c r="E645" s="195"/>
      <c r="F645" s="195"/>
      <c r="G645" s="195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  <c r="Z645" s="195"/>
    </row>
    <row r="646" spans="1:26" ht="12.75" customHeight="1">
      <c r="A646" s="195"/>
      <c r="B646" s="195"/>
      <c r="C646" s="195"/>
      <c r="D646" s="195"/>
      <c r="E646" s="195"/>
      <c r="F646" s="195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  <c r="Z646" s="195"/>
    </row>
    <row r="647" spans="1:26" ht="12.75" customHeight="1">
      <c r="A647" s="195"/>
      <c r="B647" s="195"/>
      <c r="C647" s="195"/>
      <c r="D647" s="195"/>
      <c r="E647" s="195"/>
      <c r="F647" s="195"/>
      <c r="G647" s="195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  <c r="Z647" s="195"/>
    </row>
    <row r="648" spans="1:26" ht="12.75" customHeight="1">
      <c r="A648" s="195"/>
      <c r="B648" s="195"/>
      <c r="C648" s="195"/>
      <c r="D648" s="195"/>
      <c r="E648" s="195"/>
      <c r="F648" s="195"/>
      <c r="G648" s="195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  <c r="Z648" s="195"/>
    </row>
    <row r="649" spans="1:26" ht="12.75" customHeight="1">
      <c r="A649" s="195"/>
      <c r="B649" s="195"/>
      <c r="C649" s="195"/>
      <c r="D649" s="195"/>
      <c r="E649" s="195"/>
      <c r="F649" s="195"/>
      <c r="G649" s="195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  <c r="Z649" s="195"/>
    </row>
    <row r="650" spans="1:26" ht="12.75" customHeight="1">
      <c r="A650" s="195"/>
      <c r="B650" s="195"/>
      <c r="C650" s="195"/>
      <c r="D650" s="195"/>
      <c r="E650" s="195"/>
      <c r="F650" s="195"/>
      <c r="G650" s="195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  <c r="Z650" s="195"/>
    </row>
    <row r="651" spans="1:26" ht="12.75" customHeight="1">
      <c r="A651" s="195"/>
      <c r="B651" s="195"/>
      <c r="C651" s="195"/>
      <c r="D651" s="195"/>
      <c r="E651" s="195"/>
      <c r="F651" s="195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  <c r="Z651" s="195"/>
    </row>
    <row r="652" spans="1:26" ht="12.75" customHeight="1">
      <c r="A652" s="195"/>
      <c r="B652" s="195"/>
      <c r="C652" s="195"/>
      <c r="D652" s="195"/>
      <c r="E652" s="195"/>
      <c r="F652" s="195"/>
      <c r="G652" s="195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</row>
    <row r="653" spans="1:26" ht="12.75" customHeight="1">
      <c r="A653" s="195"/>
      <c r="B653" s="195"/>
      <c r="C653" s="195"/>
      <c r="D653" s="195"/>
      <c r="E653" s="195"/>
      <c r="F653" s="195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</row>
    <row r="654" spans="1:26" ht="12.75" customHeight="1">
      <c r="A654" s="195"/>
      <c r="B654" s="195"/>
      <c r="C654" s="195"/>
      <c r="D654" s="195"/>
      <c r="E654" s="195"/>
      <c r="F654" s="195"/>
      <c r="G654" s="195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</row>
    <row r="655" spans="1:26" ht="12.75" customHeight="1">
      <c r="A655" s="195"/>
      <c r="B655" s="195"/>
      <c r="C655" s="195"/>
      <c r="D655" s="195"/>
      <c r="E655" s="195"/>
      <c r="F655" s="195"/>
      <c r="G655" s="195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</row>
    <row r="656" spans="1:26" ht="12.75" customHeight="1">
      <c r="A656" s="195"/>
      <c r="B656" s="195"/>
      <c r="C656" s="195"/>
      <c r="D656" s="195"/>
      <c r="E656" s="195"/>
      <c r="F656" s="195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</row>
    <row r="657" spans="1:26" ht="12.75" customHeight="1">
      <c r="A657" s="195"/>
      <c r="B657" s="195"/>
      <c r="C657" s="195"/>
      <c r="D657" s="195"/>
      <c r="E657" s="195"/>
      <c r="F657" s="195"/>
      <c r="G657" s="195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</row>
    <row r="658" spans="1:26" ht="12.75" customHeight="1">
      <c r="A658" s="195"/>
      <c r="B658" s="195"/>
      <c r="C658" s="195"/>
      <c r="D658" s="195"/>
      <c r="E658" s="195"/>
      <c r="F658" s="195"/>
      <c r="G658" s="195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</row>
    <row r="659" spans="1:26" ht="12.75" customHeight="1">
      <c r="A659" s="195"/>
      <c r="B659" s="195"/>
      <c r="C659" s="195"/>
      <c r="D659" s="195"/>
      <c r="E659" s="195"/>
      <c r="F659" s="195"/>
      <c r="G659" s="195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</row>
    <row r="660" spans="1:26" ht="12.75" customHeight="1">
      <c r="A660" s="195"/>
      <c r="B660" s="195"/>
      <c r="C660" s="195"/>
      <c r="D660" s="195"/>
      <c r="E660" s="195"/>
      <c r="F660" s="195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</row>
    <row r="661" spans="1:26" ht="12.75" customHeight="1">
      <c r="A661" s="195"/>
      <c r="B661" s="195"/>
      <c r="C661" s="195"/>
      <c r="D661" s="195"/>
      <c r="E661" s="195"/>
      <c r="F661" s="195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</row>
    <row r="662" spans="1:26" ht="12.75" customHeight="1">
      <c r="A662" s="195"/>
      <c r="B662" s="195"/>
      <c r="C662" s="195"/>
      <c r="D662" s="195"/>
      <c r="E662" s="195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</row>
    <row r="663" spans="1:26" ht="12.75" customHeight="1">
      <c r="A663" s="195"/>
      <c r="B663" s="195"/>
      <c r="C663" s="195"/>
      <c r="D663" s="195"/>
      <c r="E663" s="195"/>
      <c r="F663" s="195"/>
      <c r="G663" s="195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  <c r="Z663" s="195"/>
    </row>
    <row r="664" spans="1:26" ht="12.75" customHeight="1">
      <c r="A664" s="195"/>
      <c r="B664" s="195"/>
      <c r="C664" s="195"/>
      <c r="D664" s="195"/>
      <c r="E664" s="195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</row>
    <row r="665" spans="1:26" ht="12.75" customHeight="1">
      <c r="A665" s="195"/>
      <c r="B665" s="195"/>
      <c r="C665" s="195"/>
      <c r="D665" s="195"/>
      <c r="E665" s="195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</row>
    <row r="666" spans="1:26" ht="12.75" customHeight="1">
      <c r="A666" s="195"/>
      <c r="B666" s="195"/>
      <c r="C666" s="195"/>
      <c r="D666" s="195"/>
      <c r="E666" s="195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</row>
    <row r="667" spans="1:26" ht="12.75" customHeight="1">
      <c r="A667" s="195"/>
      <c r="B667" s="195"/>
      <c r="C667" s="195"/>
      <c r="D667" s="195"/>
      <c r="E667" s="195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</row>
    <row r="668" spans="1:26" ht="12.75" customHeight="1">
      <c r="A668" s="195"/>
      <c r="B668" s="195"/>
      <c r="C668" s="195"/>
      <c r="D668" s="195"/>
      <c r="E668" s="195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</row>
    <row r="669" spans="1:26" ht="12.75" customHeight="1">
      <c r="A669" s="195"/>
      <c r="B669" s="195"/>
      <c r="C669" s="195"/>
      <c r="D669" s="195"/>
      <c r="E669" s="195"/>
      <c r="F669" s="195"/>
      <c r="G669" s="195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  <c r="Z669" s="195"/>
    </row>
    <row r="670" spans="1:26" ht="12.75" customHeight="1">
      <c r="A670" s="195"/>
      <c r="B670" s="195"/>
      <c r="C670" s="195"/>
      <c r="D670" s="195"/>
      <c r="E670" s="195"/>
      <c r="F670" s="195"/>
      <c r="G670" s="195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  <c r="Z670" s="195"/>
    </row>
    <row r="671" spans="1:26" ht="12.75" customHeight="1">
      <c r="A671" s="195"/>
      <c r="B671" s="195"/>
      <c r="C671" s="195"/>
      <c r="D671" s="195"/>
      <c r="E671" s="195"/>
      <c r="F671" s="195"/>
      <c r="G671" s="195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5"/>
    </row>
    <row r="672" spans="1:26" ht="12.75" customHeight="1">
      <c r="A672" s="195"/>
      <c r="B672" s="195"/>
      <c r="C672" s="195"/>
      <c r="D672" s="195"/>
      <c r="E672" s="195"/>
      <c r="F672" s="195"/>
      <c r="G672" s="195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</row>
    <row r="673" spans="1:26" ht="12.75" customHeight="1">
      <c r="A673" s="195"/>
      <c r="B673" s="195"/>
      <c r="C673" s="195"/>
      <c r="D673" s="195"/>
      <c r="E673" s="195"/>
      <c r="F673" s="195"/>
      <c r="G673" s="195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</row>
    <row r="674" spans="1:26" ht="12.75" customHeight="1">
      <c r="A674" s="195"/>
      <c r="B674" s="195"/>
      <c r="C674" s="195"/>
      <c r="D674" s="195"/>
      <c r="E674" s="195"/>
      <c r="F674" s="195"/>
      <c r="G674" s="195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</row>
    <row r="675" spans="1:26" ht="12.75" customHeight="1">
      <c r="A675" s="195"/>
      <c r="B675" s="195"/>
      <c r="C675" s="195"/>
      <c r="D675" s="195"/>
      <c r="E675" s="195"/>
      <c r="F675" s="195"/>
      <c r="G675" s="195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</row>
    <row r="676" spans="1:26" ht="12.75" customHeight="1">
      <c r="A676" s="195"/>
      <c r="B676" s="195"/>
      <c r="C676" s="195"/>
      <c r="D676" s="195"/>
      <c r="E676" s="195"/>
      <c r="F676" s="195"/>
      <c r="G676" s="195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</row>
    <row r="677" spans="1:26" ht="12.75" customHeight="1">
      <c r="A677" s="195"/>
      <c r="B677" s="195"/>
      <c r="C677" s="195"/>
      <c r="D677" s="195"/>
      <c r="E677" s="195"/>
      <c r="F677" s="195"/>
      <c r="G677" s="195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</row>
    <row r="678" spans="1:26" ht="12.75" customHeight="1">
      <c r="A678" s="195"/>
      <c r="B678" s="195"/>
      <c r="C678" s="195"/>
      <c r="D678" s="195"/>
      <c r="E678" s="195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</row>
    <row r="679" spans="1:26" ht="12.75" customHeight="1">
      <c r="A679" s="195"/>
      <c r="B679" s="195"/>
      <c r="C679" s="195"/>
      <c r="D679" s="195"/>
      <c r="E679" s="195"/>
      <c r="F679" s="195"/>
      <c r="G679" s="195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</row>
    <row r="680" spans="1:26" ht="12.75" customHeight="1">
      <c r="A680" s="195"/>
      <c r="B680" s="195"/>
      <c r="C680" s="195"/>
      <c r="D680" s="195"/>
      <c r="E680" s="195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</row>
    <row r="681" spans="1:26" ht="12.75" customHeight="1">
      <c r="A681" s="195"/>
      <c r="B681" s="195"/>
      <c r="C681" s="195"/>
      <c r="D681" s="195"/>
      <c r="E681" s="195"/>
      <c r="F681" s="195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  <c r="Z681" s="195"/>
    </row>
    <row r="682" spans="1:26" ht="12.75" customHeight="1">
      <c r="A682" s="195"/>
      <c r="B682" s="195"/>
      <c r="C682" s="195"/>
      <c r="D682" s="195"/>
      <c r="E682" s="195"/>
      <c r="F682" s="195"/>
      <c r="G682" s="195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  <c r="Z682" s="195"/>
    </row>
    <row r="683" spans="1:26" ht="12.75" customHeight="1">
      <c r="A683" s="195"/>
      <c r="B683" s="195"/>
      <c r="C683" s="195"/>
      <c r="D683" s="195"/>
      <c r="E683" s="195"/>
      <c r="F683" s="195"/>
      <c r="G683" s="195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  <c r="Z683" s="195"/>
    </row>
    <row r="684" spans="1:26" ht="12.75" customHeight="1">
      <c r="A684" s="195"/>
      <c r="B684" s="195"/>
      <c r="C684" s="195"/>
      <c r="D684" s="195"/>
      <c r="E684" s="195"/>
      <c r="F684" s="195"/>
      <c r="G684" s="195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</row>
    <row r="685" spans="1:26" ht="12.75" customHeight="1">
      <c r="A685" s="195"/>
      <c r="B685" s="195"/>
      <c r="C685" s="195"/>
      <c r="D685" s="195"/>
      <c r="E685" s="195"/>
      <c r="F685" s="195"/>
      <c r="G685" s="195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  <c r="Z685" s="195"/>
    </row>
    <row r="686" spans="1:26" ht="12.75" customHeight="1">
      <c r="A686" s="195"/>
      <c r="B686" s="195"/>
      <c r="C686" s="195"/>
      <c r="D686" s="195"/>
      <c r="E686" s="195"/>
      <c r="F686" s="195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</row>
    <row r="687" spans="1:26" ht="12.75" customHeight="1">
      <c r="A687" s="195"/>
      <c r="B687" s="195"/>
      <c r="C687" s="195"/>
      <c r="D687" s="195"/>
      <c r="E687" s="195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  <c r="Z687" s="195"/>
    </row>
    <row r="688" spans="1:26" ht="12.75" customHeight="1">
      <c r="A688" s="195"/>
      <c r="B688" s="195"/>
      <c r="C688" s="195"/>
      <c r="D688" s="195"/>
      <c r="E688" s="195"/>
      <c r="F688" s="195"/>
      <c r="G688" s="195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  <c r="Z688" s="195"/>
    </row>
    <row r="689" spans="1:26" ht="12.75" customHeight="1">
      <c r="A689" s="195"/>
      <c r="B689" s="195"/>
      <c r="C689" s="195"/>
      <c r="D689" s="195"/>
      <c r="E689" s="195"/>
      <c r="F689" s="195"/>
      <c r="G689" s="195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  <c r="Z689" s="195"/>
    </row>
    <row r="690" spans="1:26" ht="12.75" customHeight="1">
      <c r="A690" s="195"/>
      <c r="B690" s="195"/>
      <c r="C690" s="195"/>
      <c r="D690" s="195"/>
      <c r="E690" s="195"/>
      <c r="F690" s="195"/>
      <c r="G690" s="195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</row>
    <row r="691" spans="1:26" ht="12.75" customHeight="1">
      <c r="A691" s="195"/>
      <c r="B691" s="195"/>
      <c r="C691" s="195"/>
      <c r="D691" s="195"/>
      <c r="E691" s="195"/>
      <c r="F691" s="195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</row>
    <row r="692" spans="1:26" ht="12.75" customHeight="1">
      <c r="A692" s="195"/>
      <c r="B692" s="195"/>
      <c r="C692" s="195"/>
      <c r="D692" s="195"/>
      <c r="E692" s="195"/>
      <c r="F692" s="195"/>
      <c r="G692" s="195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</row>
    <row r="693" spans="1:26" ht="12.75" customHeight="1">
      <c r="A693" s="195"/>
      <c r="B693" s="195"/>
      <c r="C693" s="195"/>
      <c r="D693" s="195"/>
      <c r="E693" s="195"/>
      <c r="F693" s="195"/>
      <c r="G693" s="195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</row>
    <row r="694" spans="1:26" ht="12.75" customHeight="1">
      <c r="A694" s="195"/>
      <c r="B694" s="195"/>
      <c r="C694" s="195"/>
      <c r="D694" s="195"/>
      <c r="E694" s="195"/>
      <c r="F694" s="195"/>
      <c r="G694" s="195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</row>
    <row r="695" spans="1:26" ht="12.75" customHeight="1">
      <c r="A695" s="195"/>
      <c r="B695" s="195"/>
      <c r="C695" s="195"/>
      <c r="D695" s="195"/>
      <c r="E695" s="195"/>
      <c r="F695" s="195"/>
      <c r="G695" s="195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</row>
    <row r="696" spans="1:26" ht="12.75" customHeight="1">
      <c r="A696" s="195"/>
      <c r="B696" s="195"/>
      <c r="C696" s="195"/>
      <c r="D696" s="195"/>
      <c r="E696" s="195"/>
      <c r="F696" s="195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</row>
    <row r="697" spans="1:26" ht="12.75" customHeight="1">
      <c r="A697" s="195"/>
      <c r="B697" s="195"/>
      <c r="C697" s="195"/>
      <c r="D697" s="195"/>
      <c r="E697" s="195"/>
      <c r="F697" s="195"/>
      <c r="G697" s="195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</row>
    <row r="698" spans="1:26" ht="12.75" customHeight="1">
      <c r="A698" s="195"/>
      <c r="B698" s="195"/>
      <c r="C698" s="195"/>
      <c r="D698" s="195"/>
      <c r="E698" s="195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</row>
    <row r="699" spans="1:26" ht="12.75" customHeight="1">
      <c r="A699" s="195"/>
      <c r="B699" s="195"/>
      <c r="C699" s="195"/>
      <c r="D699" s="195"/>
      <c r="E699" s="195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</row>
    <row r="700" spans="1:26" ht="12.75" customHeight="1">
      <c r="A700" s="195"/>
      <c r="B700" s="195"/>
      <c r="C700" s="195"/>
      <c r="D700" s="195"/>
      <c r="E700" s="195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</row>
    <row r="701" spans="1:26" ht="12.75" customHeight="1">
      <c r="A701" s="195"/>
      <c r="B701" s="195"/>
      <c r="C701" s="195"/>
      <c r="D701" s="195"/>
      <c r="E701" s="195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</row>
    <row r="702" spans="1:26" ht="12.75" customHeight="1">
      <c r="A702" s="195"/>
      <c r="B702" s="195"/>
      <c r="C702" s="195"/>
      <c r="D702" s="195"/>
      <c r="E702" s="195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</row>
    <row r="703" spans="1:26" ht="12.75" customHeight="1">
      <c r="A703" s="195"/>
      <c r="B703" s="195"/>
      <c r="C703" s="195"/>
      <c r="D703" s="195"/>
      <c r="E703" s="195"/>
      <c r="F703" s="195"/>
      <c r="G703" s="195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</row>
    <row r="704" spans="1:26" ht="12.75" customHeight="1">
      <c r="A704" s="195"/>
      <c r="B704" s="195"/>
      <c r="C704" s="195"/>
      <c r="D704" s="195"/>
      <c r="E704" s="195"/>
      <c r="F704" s="195"/>
      <c r="G704" s="195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  <c r="Z704" s="195"/>
    </row>
    <row r="705" spans="1:26" ht="12.75" customHeight="1">
      <c r="A705" s="195"/>
      <c r="B705" s="195"/>
      <c r="C705" s="195"/>
      <c r="D705" s="195"/>
      <c r="E705" s="195"/>
      <c r="F705" s="195"/>
      <c r="G705" s="195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  <c r="Z705" s="195"/>
    </row>
    <row r="706" spans="1:26" ht="12.75" customHeight="1">
      <c r="A706" s="195"/>
      <c r="B706" s="195"/>
      <c r="C706" s="195"/>
      <c r="D706" s="195"/>
      <c r="E706" s="195"/>
      <c r="F706" s="195"/>
      <c r="G706" s="195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  <c r="Z706" s="195"/>
    </row>
    <row r="707" spans="1:26" ht="12.75" customHeight="1">
      <c r="A707" s="195"/>
      <c r="B707" s="195"/>
      <c r="C707" s="195"/>
      <c r="D707" s="195"/>
      <c r="E707" s="195"/>
      <c r="F707" s="195"/>
      <c r="G707" s="195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  <c r="Z707" s="195"/>
    </row>
    <row r="708" spans="1:26" ht="12.75" customHeight="1">
      <c r="A708" s="195"/>
      <c r="B708" s="195"/>
      <c r="C708" s="195"/>
      <c r="D708" s="195"/>
      <c r="E708" s="195"/>
      <c r="F708" s="195"/>
      <c r="G708" s="195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</row>
    <row r="709" spans="1:26" ht="12.75" customHeight="1">
      <c r="A709" s="195"/>
      <c r="B709" s="195"/>
      <c r="C709" s="195"/>
      <c r="D709" s="195"/>
      <c r="E709" s="195"/>
      <c r="F709" s="195"/>
      <c r="G709" s="195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</row>
    <row r="710" spans="1:26" ht="12.75" customHeight="1">
      <c r="A710" s="195"/>
      <c r="B710" s="195"/>
      <c r="C710" s="195"/>
      <c r="D710" s="195"/>
      <c r="E710" s="195"/>
      <c r="F710" s="195"/>
      <c r="G710" s="195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</row>
    <row r="711" spans="1:26" ht="12.75" customHeight="1">
      <c r="A711" s="195"/>
      <c r="B711" s="195"/>
      <c r="C711" s="195"/>
      <c r="D711" s="195"/>
      <c r="E711" s="195"/>
      <c r="F711" s="195"/>
      <c r="G711" s="195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</row>
    <row r="712" spans="1:26" ht="12.75" customHeight="1">
      <c r="A712" s="195"/>
      <c r="B712" s="195"/>
      <c r="C712" s="195"/>
      <c r="D712" s="195"/>
      <c r="E712" s="195"/>
      <c r="F712" s="195"/>
      <c r="G712" s="195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</row>
    <row r="713" spans="1:26" ht="12.75" customHeight="1">
      <c r="A713" s="195"/>
      <c r="B713" s="195"/>
      <c r="C713" s="195"/>
      <c r="D713" s="195"/>
      <c r="E713" s="195"/>
      <c r="F713" s="195"/>
      <c r="G713" s="195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</row>
    <row r="714" spans="1:26" ht="12.75" customHeight="1">
      <c r="A714" s="195"/>
      <c r="B714" s="195"/>
      <c r="C714" s="195"/>
      <c r="D714" s="195"/>
      <c r="E714" s="195"/>
      <c r="F714" s="195"/>
      <c r="G714" s="195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</row>
    <row r="715" spans="1:26" ht="12.75" customHeight="1">
      <c r="A715" s="195"/>
      <c r="B715" s="195"/>
      <c r="C715" s="195"/>
      <c r="D715" s="195"/>
      <c r="E715" s="195"/>
      <c r="F715" s="195"/>
      <c r="G715" s="195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</row>
    <row r="716" spans="1:26" ht="12.75" customHeight="1">
      <c r="A716" s="195"/>
      <c r="B716" s="195"/>
      <c r="C716" s="195"/>
      <c r="D716" s="195"/>
      <c r="E716" s="195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</row>
    <row r="717" spans="1:26" ht="12.75" customHeight="1">
      <c r="A717" s="195"/>
      <c r="B717" s="195"/>
      <c r="C717" s="195"/>
      <c r="D717" s="195"/>
      <c r="E717" s="195"/>
      <c r="F717" s="195"/>
      <c r="G717" s="195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  <c r="Z717" s="195"/>
    </row>
    <row r="718" spans="1:26" ht="12.75" customHeight="1">
      <c r="A718" s="195"/>
      <c r="B718" s="195"/>
      <c r="C718" s="195"/>
      <c r="D718" s="195"/>
      <c r="E718" s="195"/>
      <c r="F718" s="195"/>
      <c r="G718" s="195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</row>
    <row r="719" spans="1:26" ht="12.75" customHeight="1">
      <c r="A719" s="195"/>
      <c r="B719" s="195"/>
      <c r="C719" s="195"/>
      <c r="D719" s="195"/>
      <c r="E719" s="195"/>
      <c r="F719" s="195"/>
      <c r="G719" s="195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</row>
    <row r="720" spans="1:26" ht="12.75" customHeight="1">
      <c r="A720" s="195"/>
      <c r="B720" s="195"/>
      <c r="C720" s="195"/>
      <c r="D720" s="195"/>
      <c r="E720" s="195"/>
      <c r="F720" s="195"/>
      <c r="G720" s="195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</row>
    <row r="721" spans="1:26" ht="12.75" customHeight="1">
      <c r="A721" s="195"/>
      <c r="B721" s="195"/>
      <c r="C721" s="195"/>
      <c r="D721" s="195"/>
      <c r="E721" s="195"/>
      <c r="F721" s="195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</row>
    <row r="722" spans="1:26" ht="12.75" customHeight="1">
      <c r="A722" s="195"/>
      <c r="B722" s="195"/>
      <c r="C722" s="195"/>
      <c r="D722" s="195"/>
      <c r="E722" s="195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</row>
    <row r="723" spans="1:26" ht="12.75" customHeight="1">
      <c r="A723" s="195"/>
      <c r="B723" s="195"/>
      <c r="C723" s="195"/>
      <c r="D723" s="195"/>
      <c r="E723" s="195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</row>
    <row r="724" spans="1:26" ht="12.75" customHeight="1">
      <c r="A724" s="195"/>
      <c r="B724" s="195"/>
      <c r="C724" s="195"/>
      <c r="D724" s="195"/>
      <c r="E724" s="195"/>
      <c r="F724" s="195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</row>
    <row r="725" spans="1:26" ht="12.75" customHeight="1">
      <c r="A725" s="195"/>
      <c r="B725" s="195"/>
      <c r="C725" s="195"/>
      <c r="D725" s="195"/>
      <c r="E725" s="195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</row>
    <row r="726" spans="1:26" ht="12.75" customHeight="1">
      <c r="A726" s="195"/>
      <c r="B726" s="195"/>
      <c r="C726" s="195"/>
      <c r="D726" s="195"/>
      <c r="E726" s="195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</row>
    <row r="727" spans="1:26" ht="12.75" customHeight="1">
      <c r="A727" s="195"/>
      <c r="B727" s="195"/>
      <c r="C727" s="195"/>
      <c r="D727" s="195"/>
      <c r="E727" s="195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</row>
    <row r="728" spans="1:26" ht="12.75" customHeight="1">
      <c r="A728" s="195"/>
      <c r="B728" s="195"/>
      <c r="C728" s="195"/>
      <c r="D728" s="195"/>
      <c r="E728" s="195"/>
      <c r="F728" s="195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</row>
    <row r="729" spans="1:26" ht="12.75" customHeight="1">
      <c r="A729" s="195"/>
      <c r="B729" s="195"/>
      <c r="C729" s="195"/>
      <c r="D729" s="195"/>
      <c r="E729" s="195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</row>
    <row r="730" spans="1:26" ht="12.75" customHeight="1">
      <c r="A730" s="195"/>
      <c r="B730" s="195"/>
      <c r="C730" s="195"/>
      <c r="D730" s="195"/>
      <c r="E730" s="195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</row>
    <row r="731" spans="1:26" ht="12.75" customHeight="1">
      <c r="A731" s="195"/>
      <c r="B731" s="195"/>
      <c r="C731" s="195"/>
      <c r="D731" s="195"/>
      <c r="E731" s="195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</row>
    <row r="732" spans="1:26" ht="12.75" customHeight="1">
      <c r="A732" s="195"/>
      <c r="B732" s="195"/>
      <c r="C732" s="195"/>
      <c r="D732" s="195"/>
      <c r="E732" s="195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</row>
    <row r="733" spans="1:26" ht="12.75" customHeight="1">
      <c r="A733" s="195"/>
      <c r="B733" s="195"/>
      <c r="C733" s="195"/>
      <c r="D733" s="195"/>
      <c r="E733" s="195"/>
      <c r="F733" s="195"/>
      <c r="G733" s="195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</row>
    <row r="734" spans="1:26" ht="12.75" customHeight="1">
      <c r="A734" s="195"/>
      <c r="B734" s="195"/>
      <c r="C734" s="195"/>
      <c r="D734" s="195"/>
      <c r="E734" s="195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</row>
    <row r="735" spans="1:26" ht="12.75" customHeight="1">
      <c r="A735" s="195"/>
      <c r="B735" s="195"/>
      <c r="C735" s="195"/>
      <c r="D735" s="195"/>
      <c r="E735" s="195"/>
      <c r="F735" s="195"/>
      <c r="G735" s="195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  <c r="Z735" s="195"/>
    </row>
    <row r="736" spans="1:26" ht="12.75" customHeight="1">
      <c r="A736" s="195"/>
      <c r="B736" s="195"/>
      <c r="C736" s="195"/>
      <c r="D736" s="195"/>
      <c r="E736" s="195"/>
      <c r="F736" s="195"/>
      <c r="G736" s="195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</row>
    <row r="737" spans="1:26" ht="12.75" customHeight="1">
      <c r="A737" s="195"/>
      <c r="B737" s="195"/>
      <c r="C737" s="195"/>
      <c r="D737" s="195"/>
      <c r="E737" s="195"/>
      <c r="F737" s="195"/>
      <c r="G737" s="195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  <c r="Z737" s="195"/>
    </row>
    <row r="738" spans="1:26" ht="12.75" customHeight="1">
      <c r="A738" s="195"/>
      <c r="B738" s="195"/>
      <c r="C738" s="195"/>
      <c r="D738" s="195"/>
      <c r="E738" s="195"/>
      <c r="F738" s="195"/>
      <c r="G738" s="195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  <c r="Z738" s="195"/>
    </row>
    <row r="739" spans="1:26" ht="12.75" customHeight="1">
      <c r="A739" s="195"/>
      <c r="B739" s="195"/>
      <c r="C739" s="195"/>
      <c r="D739" s="195"/>
      <c r="E739" s="195"/>
      <c r="F739" s="195"/>
      <c r="G739" s="195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  <c r="Z739" s="195"/>
    </row>
    <row r="740" spans="1:26" ht="12.75" customHeight="1">
      <c r="A740" s="195"/>
      <c r="B740" s="195"/>
      <c r="C740" s="195"/>
      <c r="D740" s="195"/>
      <c r="E740" s="195"/>
      <c r="F740" s="195"/>
      <c r="G740" s="195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</row>
    <row r="741" spans="1:26" ht="12.75" customHeight="1">
      <c r="A741" s="195"/>
      <c r="B741" s="195"/>
      <c r="C741" s="195"/>
      <c r="D741" s="195"/>
      <c r="E741" s="195"/>
      <c r="F741" s="195"/>
      <c r="G741" s="195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  <c r="Z741" s="195"/>
    </row>
    <row r="742" spans="1:26" ht="12.75" customHeight="1">
      <c r="A742" s="195"/>
      <c r="B742" s="195"/>
      <c r="C742" s="195"/>
      <c r="D742" s="195"/>
      <c r="E742" s="195"/>
      <c r="F742" s="195"/>
      <c r="G742" s="195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  <c r="Z742" s="195"/>
    </row>
    <row r="743" spans="1:26" ht="12.75" customHeight="1">
      <c r="A743" s="195"/>
      <c r="B743" s="195"/>
      <c r="C743" s="195"/>
      <c r="D743" s="195"/>
      <c r="E743" s="195"/>
      <c r="F743" s="195"/>
      <c r="G743" s="195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  <c r="Z743" s="195"/>
    </row>
    <row r="744" spans="1:26" ht="12.75" customHeight="1">
      <c r="A744" s="195"/>
      <c r="B744" s="195"/>
      <c r="C744" s="195"/>
      <c r="D744" s="195"/>
      <c r="E744" s="195"/>
      <c r="F744" s="195"/>
      <c r="G744" s="195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</row>
    <row r="745" spans="1:26" ht="12.75" customHeight="1">
      <c r="A745" s="195"/>
      <c r="B745" s="195"/>
      <c r="C745" s="195"/>
      <c r="D745" s="195"/>
      <c r="E745" s="195"/>
      <c r="F745" s="195"/>
      <c r="G745" s="195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</row>
    <row r="746" spans="1:26" ht="12.75" customHeight="1">
      <c r="A746" s="195"/>
      <c r="B746" s="195"/>
      <c r="C746" s="195"/>
      <c r="D746" s="195"/>
      <c r="E746" s="195"/>
      <c r="F746" s="195"/>
      <c r="G746" s="195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</row>
    <row r="747" spans="1:26" ht="12.75" customHeight="1">
      <c r="A747" s="195"/>
      <c r="B747" s="195"/>
      <c r="C747" s="195"/>
      <c r="D747" s="195"/>
      <c r="E747" s="195"/>
      <c r="F747" s="195"/>
      <c r="G747" s="195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</row>
    <row r="748" spans="1:26" ht="12.75" customHeight="1">
      <c r="A748" s="195"/>
      <c r="B748" s="195"/>
      <c r="C748" s="195"/>
      <c r="D748" s="195"/>
      <c r="E748" s="195"/>
      <c r="F748" s="195"/>
      <c r="G748" s="195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</row>
    <row r="749" spans="1:26" ht="12.75" customHeight="1">
      <c r="A749" s="195"/>
      <c r="B749" s="195"/>
      <c r="C749" s="195"/>
      <c r="D749" s="195"/>
      <c r="E749" s="195"/>
      <c r="F749" s="195"/>
      <c r="G749" s="195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</row>
    <row r="750" spans="1:26" ht="12.75" customHeight="1">
      <c r="A750" s="195"/>
      <c r="B750" s="195"/>
      <c r="C750" s="195"/>
      <c r="D750" s="195"/>
      <c r="E750" s="195"/>
      <c r="F750" s="195"/>
      <c r="G750" s="195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</row>
    <row r="751" spans="1:26" ht="12.75" customHeight="1">
      <c r="A751" s="195"/>
      <c r="B751" s="195"/>
      <c r="C751" s="195"/>
      <c r="D751" s="195"/>
      <c r="E751" s="195"/>
      <c r="F751" s="195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</row>
    <row r="752" spans="1:26" ht="12.75" customHeight="1">
      <c r="A752" s="195"/>
      <c r="B752" s="195"/>
      <c r="C752" s="195"/>
      <c r="D752" s="195"/>
      <c r="E752" s="195"/>
      <c r="F752" s="195"/>
      <c r="G752" s="195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  <c r="Z752" s="195"/>
    </row>
    <row r="753" spans="1:26" ht="12.75" customHeight="1">
      <c r="A753" s="195"/>
      <c r="B753" s="195"/>
      <c r="C753" s="195"/>
      <c r="D753" s="195"/>
      <c r="E753" s="195"/>
      <c r="F753" s="195"/>
      <c r="G753" s="195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  <c r="Z753" s="195"/>
    </row>
    <row r="754" spans="1:26" ht="12.75" customHeight="1">
      <c r="A754" s="195"/>
      <c r="B754" s="195"/>
      <c r="C754" s="195"/>
      <c r="D754" s="195"/>
      <c r="E754" s="195"/>
      <c r="F754" s="195"/>
      <c r="G754" s="195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  <c r="Z754" s="195"/>
    </row>
    <row r="755" spans="1:26" ht="12.75" customHeight="1">
      <c r="A755" s="195"/>
      <c r="B755" s="195"/>
      <c r="C755" s="195"/>
      <c r="D755" s="195"/>
      <c r="E755" s="195"/>
      <c r="F755" s="195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  <c r="Z755" s="195"/>
    </row>
    <row r="756" spans="1:26" ht="12.75" customHeight="1">
      <c r="A756" s="195"/>
      <c r="B756" s="195"/>
      <c r="C756" s="195"/>
      <c r="D756" s="195"/>
      <c r="E756" s="195"/>
      <c r="F756" s="195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</row>
    <row r="757" spans="1:26" ht="12.75" customHeight="1">
      <c r="A757" s="195"/>
      <c r="B757" s="195"/>
      <c r="C757" s="195"/>
      <c r="D757" s="195"/>
      <c r="E757" s="195"/>
      <c r="F757" s="195"/>
      <c r="G757" s="195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  <c r="Z757" s="195"/>
    </row>
    <row r="758" spans="1:26" ht="12.75" customHeight="1">
      <c r="A758" s="195"/>
      <c r="B758" s="195"/>
      <c r="C758" s="195"/>
      <c r="D758" s="195"/>
      <c r="E758" s="195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</row>
    <row r="759" spans="1:26" ht="12.75" customHeight="1">
      <c r="A759" s="195"/>
      <c r="B759" s="195"/>
      <c r="C759" s="195"/>
      <c r="D759" s="195"/>
      <c r="E759" s="195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</row>
    <row r="760" spans="1:26" ht="12.75" customHeight="1">
      <c r="A760" s="195"/>
      <c r="B760" s="195"/>
      <c r="C760" s="195"/>
      <c r="D760" s="195"/>
      <c r="E760" s="195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</row>
    <row r="761" spans="1:26" ht="12.75" customHeight="1">
      <c r="A761" s="195"/>
      <c r="B761" s="195"/>
      <c r="C761" s="195"/>
      <c r="D761" s="195"/>
      <c r="E761" s="195"/>
      <c r="F761" s="195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</row>
    <row r="762" spans="1:26" ht="12.75" customHeight="1">
      <c r="A762" s="195"/>
      <c r="B762" s="195"/>
      <c r="C762" s="195"/>
      <c r="D762" s="195"/>
      <c r="E762" s="195"/>
      <c r="F762" s="195"/>
      <c r="G762" s="195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</row>
    <row r="763" spans="1:26" ht="12.75" customHeight="1">
      <c r="A763" s="195"/>
      <c r="B763" s="195"/>
      <c r="C763" s="195"/>
      <c r="D763" s="195"/>
      <c r="E763" s="195"/>
      <c r="F763" s="195"/>
      <c r="G763" s="195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</row>
    <row r="764" spans="1:26" ht="12.75" customHeight="1">
      <c r="A764" s="195"/>
      <c r="B764" s="195"/>
      <c r="C764" s="195"/>
      <c r="D764" s="195"/>
      <c r="E764" s="195"/>
      <c r="F764" s="195"/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</row>
    <row r="765" spans="1:26" ht="12.75" customHeight="1">
      <c r="A765" s="195"/>
      <c r="B765" s="195"/>
      <c r="C765" s="195"/>
      <c r="D765" s="195"/>
      <c r="E765" s="195"/>
      <c r="F765" s="195"/>
      <c r="G765" s="195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</row>
    <row r="766" spans="1:26" ht="12.75" customHeight="1">
      <c r="A766" s="195"/>
      <c r="B766" s="195"/>
      <c r="C766" s="195"/>
      <c r="D766" s="195"/>
      <c r="E766" s="195"/>
      <c r="F766" s="195"/>
      <c r="G766" s="195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</row>
    <row r="767" spans="1:26" ht="12.75" customHeight="1">
      <c r="A767" s="195"/>
      <c r="B767" s="195"/>
      <c r="C767" s="195"/>
      <c r="D767" s="195"/>
      <c r="E767" s="195"/>
      <c r="F767" s="195"/>
      <c r="G767" s="195"/>
      <c r="H767" s="195"/>
      <c r="I767" s="195"/>
      <c r="J767" s="195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</row>
    <row r="768" spans="1:26" ht="12.75" customHeight="1">
      <c r="A768" s="195"/>
      <c r="B768" s="195"/>
      <c r="C768" s="195"/>
      <c r="D768" s="195"/>
      <c r="E768" s="195"/>
      <c r="F768" s="195"/>
      <c r="G768" s="195"/>
      <c r="H768" s="195"/>
      <c r="I768" s="195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</row>
    <row r="769" spans="1:26" ht="12.75" customHeight="1">
      <c r="A769" s="195"/>
      <c r="B769" s="195"/>
      <c r="C769" s="195"/>
      <c r="D769" s="195"/>
      <c r="E769" s="195"/>
      <c r="F769" s="195"/>
      <c r="G769" s="195"/>
      <c r="H769" s="195"/>
      <c r="I769" s="195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</row>
    <row r="770" spans="1:26" ht="12.75" customHeight="1">
      <c r="A770" s="195"/>
      <c r="B770" s="195"/>
      <c r="C770" s="195"/>
      <c r="D770" s="195"/>
      <c r="E770" s="195"/>
      <c r="F770" s="195"/>
      <c r="G770" s="195"/>
      <c r="H770" s="195"/>
      <c r="I770" s="195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</row>
    <row r="771" spans="1:26" ht="12.75" customHeight="1">
      <c r="A771" s="195"/>
      <c r="B771" s="195"/>
      <c r="C771" s="195"/>
      <c r="D771" s="195"/>
      <c r="E771" s="195"/>
      <c r="F771" s="195"/>
      <c r="G771" s="195"/>
      <c r="H771" s="195"/>
      <c r="I771" s="195"/>
      <c r="J771" s="195"/>
      <c r="K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  <c r="W771" s="195"/>
      <c r="X771" s="195"/>
      <c r="Y771" s="195"/>
      <c r="Z771" s="195"/>
    </row>
    <row r="772" spans="1:26" ht="12.75" customHeight="1">
      <c r="A772" s="195"/>
      <c r="B772" s="195"/>
      <c r="C772" s="195"/>
      <c r="D772" s="195"/>
      <c r="E772" s="195"/>
      <c r="F772" s="195"/>
      <c r="G772" s="195"/>
      <c r="H772" s="195"/>
      <c r="I772" s="195"/>
      <c r="J772" s="195"/>
      <c r="K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  <c r="W772" s="195"/>
      <c r="X772" s="195"/>
      <c r="Y772" s="195"/>
      <c r="Z772" s="195"/>
    </row>
    <row r="773" spans="1:26" ht="12.75" customHeight="1">
      <c r="A773" s="195"/>
      <c r="B773" s="195"/>
      <c r="C773" s="195"/>
      <c r="D773" s="195"/>
      <c r="E773" s="195"/>
      <c r="F773" s="195"/>
      <c r="G773" s="195"/>
      <c r="H773" s="195"/>
      <c r="I773" s="195"/>
      <c r="J773" s="195"/>
      <c r="K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</row>
    <row r="774" spans="1:26" ht="12.75" customHeight="1">
      <c r="A774" s="195"/>
      <c r="B774" s="195"/>
      <c r="C774" s="195"/>
      <c r="D774" s="195"/>
      <c r="E774" s="195"/>
      <c r="F774" s="195"/>
      <c r="G774" s="195"/>
      <c r="H774" s="195"/>
      <c r="I774" s="195"/>
      <c r="J774" s="195"/>
      <c r="K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  <c r="W774" s="195"/>
      <c r="X774" s="195"/>
      <c r="Y774" s="195"/>
      <c r="Z774" s="195"/>
    </row>
    <row r="775" spans="1:26" ht="12.75" customHeight="1">
      <c r="A775" s="195"/>
      <c r="B775" s="195"/>
      <c r="C775" s="195"/>
      <c r="D775" s="195"/>
      <c r="E775" s="195"/>
      <c r="F775" s="195"/>
      <c r="G775" s="195"/>
      <c r="H775" s="195"/>
      <c r="I775" s="195"/>
      <c r="J775" s="195"/>
      <c r="K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  <c r="W775" s="195"/>
      <c r="X775" s="195"/>
      <c r="Y775" s="195"/>
      <c r="Z775" s="195"/>
    </row>
    <row r="776" spans="1:26" ht="12.75" customHeight="1">
      <c r="A776" s="195"/>
      <c r="B776" s="195"/>
      <c r="C776" s="195"/>
      <c r="D776" s="195"/>
      <c r="E776" s="195"/>
      <c r="F776" s="195"/>
      <c r="G776" s="195"/>
      <c r="H776" s="195"/>
      <c r="I776" s="195"/>
      <c r="J776" s="195"/>
      <c r="K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  <c r="W776" s="195"/>
      <c r="X776" s="195"/>
      <c r="Y776" s="195"/>
      <c r="Z776" s="195"/>
    </row>
    <row r="777" spans="1:26" ht="12.75" customHeight="1">
      <c r="A777" s="195"/>
      <c r="B777" s="195"/>
      <c r="C777" s="195"/>
      <c r="D777" s="195"/>
      <c r="E777" s="195"/>
      <c r="F777" s="195"/>
      <c r="G777" s="195"/>
      <c r="H777" s="195"/>
      <c r="I777" s="195"/>
      <c r="J777" s="195"/>
      <c r="K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  <c r="W777" s="195"/>
      <c r="X777" s="195"/>
      <c r="Y777" s="195"/>
      <c r="Z777" s="195"/>
    </row>
    <row r="778" spans="1:26" ht="12.75" customHeight="1">
      <c r="A778" s="195"/>
      <c r="B778" s="195"/>
      <c r="C778" s="195"/>
      <c r="D778" s="195"/>
      <c r="E778" s="195"/>
      <c r="F778" s="195"/>
      <c r="G778" s="195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</row>
    <row r="779" spans="1:26" ht="12.75" customHeight="1">
      <c r="A779" s="195"/>
      <c r="B779" s="195"/>
      <c r="C779" s="195"/>
      <c r="D779" s="195"/>
      <c r="E779" s="195"/>
      <c r="F779" s="195"/>
      <c r="G779" s="195"/>
      <c r="H779" s="195"/>
      <c r="I779" s="195"/>
      <c r="J779" s="195"/>
      <c r="K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  <c r="W779" s="195"/>
      <c r="X779" s="195"/>
      <c r="Y779" s="195"/>
      <c r="Z779" s="195"/>
    </row>
    <row r="780" spans="1:26" ht="12.75" customHeight="1">
      <c r="A780" s="195"/>
      <c r="B780" s="195"/>
      <c r="C780" s="195"/>
      <c r="D780" s="195"/>
      <c r="E780" s="195"/>
      <c r="F780" s="195"/>
      <c r="G780" s="195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</row>
    <row r="781" spans="1:26" ht="12.75" customHeight="1">
      <c r="A781" s="195"/>
      <c r="B781" s="195"/>
      <c r="C781" s="195"/>
      <c r="D781" s="195"/>
      <c r="E781" s="195"/>
      <c r="F781" s="195"/>
      <c r="G781" s="195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</row>
    <row r="782" spans="1:26" ht="12.75" customHeight="1">
      <c r="A782" s="195"/>
      <c r="B782" s="195"/>
      <c r="C782" s="195"/>
      <c r="D782" s="195"/>
      <c r="E782" s="195"/>
      <c r="F782" s="195"/>
      <c r="G782" s="195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</row>
    <row r="783" spans="1:26" ht="12.75" customHeight="1">
      <c r="A783" s="195"/>
      <c r="B783" s="195"/>
      <c r="C783" s="195"/>
      <c r="D783" s="195"/>
      <c r="E783" s="195"/>
      <c r="F783" s="195"/>
      <c r="G783" s="195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</row>
    <row r="784" spans="1:26" ht="12.75" customHeight="1">
      <c r="A784" s="195"/>
      <c r="B784" s="195"/>
      <c r="C784" s="195"/>
      <c r="D784" s="195"/>
      <c r="E784" s="195"/>
      <c r="F784" s="195"/>
      <c r="G784" s="195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</row>
    <row r="785" spans="1:26" ht="12.75" customHeight="1">
      <c r="A785" s="195"/>
      <c r="B785" s="195"/>
      <c r="C785" s="195"/>
      <c r="D785" s="195"/>
      <c r="E785" s="195"/>
      <c r="F785" s="195"/>
      <c r="G785" s="195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</row>
    <row r="786" spans="1:26" ht="12.75" customHeight="1">
      <c r="A786" s="195"/>
      <c r="B786" s="195"/>
      <c r="C786" s="195"/>
      <c r="D786" s="195"/>
      <c r="E786" s="195"/>
      <c r="F786" s="195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</row>
    <row r="787" spans="1:26" ht="12.75" customHeight="1">
      <c r="A787" s="195"/>
      <c r="B787" s="195"/>
      <c r="C787" s="195"/>
      <c r="D787" s="195"/>
      <c r="E787" s="195"/>
      <c r="F787" s="195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</row>
    <row r="788" spans="1:26" ht="12.75" customHeight="1">
      <c r="A788" s="195"/>
      <c r="B788" s="195"/>
      <c r="C788" s="195"/>
      <c r="D788" s="195"/>
      <c r="E788" s="195"/>
      <c r="F788" s="195"/>
      <c r="G788" s="195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</row>
    <row r="789" spans="1:26" ht="12.75" customHeight="1">
      <c r="A789" s="195"/>
      <c r="B789" s="195"/>
      <c r="C789" s="195"/>
      <c r="D789" s="195"/>
      <c r="E789" s="195"/>
      <c r="F789" s="195"/>
      <c r="G789" s="195"/>
      <c r="H789" s="195"/>
      <c r="I789" s="195"/>
      <c r="J789" s="195"/>
      <c r="K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  <c r="W789" s="195"/>
      <c r="X789" s="195"/>
      <c r="Y789" s="195"/>
      <c r="Z789" s="195"/>
    </row>
    <row r="790" spans="1:26" ht="12.75" customHeight="1">
      <c r="A790" s="195"/>
      <c r="B790" s="195"/>
      <c r="C790" s="195"/>
      <c r="D790" s="195"/>
      <c r="E790" s="195"/>
      <c r="F790" s="195"/>
      <c r="G790" s="195"/>
      <c r="H790" s="195"/>
      <c r="I790" s="195"/>
      <c r="J790" s="195"/>
      <c r="K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  <c r="W790" s="195"/>
      <c r="X790" s="195"/>
      <c r="Y790" s="195"/>
      <c r="Z790" s="195"/>
    </row>
    <row r="791" spans="1:26" ht="12.75" customHeight="1">
      <c r="A791" s="195"/>
      <c r="B791" s="195"/>
      <c r="C791" s="195"/>
      <c r="D791" s="195"/>
      <c r="E791" s="195"/>
      <c r="F791" s="195"/>
      <c r="G791" s="195"/>
      <c r="H791" s="195"/>
      <c r="I791" s="195"/>
      <c r="J791" s="195"/>
      <c r="K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  <c r="W791" s="195"/>
      <c r="X791" s="195"/>
      <c r="Y791" s="195"/>
      <c r="Z791" s="195"/>
    </row>
    <row r="792" spans="1:26" ht="12.75" customHeight="1">
      <c r="A792" s="195"/>
      <c r="B792" s="195"/>
      <c r="C792" s="195"/>
      <c r="D792" s="195"/>
      <c r="E792" s="195"/>
      <c r="F792" s="195"/>
      <c r="G792" s="195"/>
      <c r="H792" s="195"/>
      <c r="I792" s="195"/>
      <c r="J792" s="195"/>
      <c r="K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  <c r="W792" s="195"/>
      <c r="X792" s="195"/>
      <c r="Y792" s="195"/>
      <c r="Z792" s="195"/>
    </row>
    <row r="793" spans="1:26" ht="12.75" customHeight="1">
      <c r="A793" s="195"/>
      <c r="B793" s="195"/>
      <c r="C793" s="195"/>
      <c r="D793" s="195"/>
      <c r="E793" s="195"/>
      <c r="F793" s="195"/>
      <c r="G793" s="195"/>
      <c r="H793" s="195"/>
      <c r="I793" s="195"/>
      <c r="J793" s="195"/>
      <c r="K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  <c r="W793" s="195"/>
      <c r="X793" s="195"/>
      <c r="Y793" s="195"/>
      <c r="Z793" s="195"/>
    </row>
    <row r="794" spans="1:26" ht="12.75" customHeight="1">
      <c r="A794" s="195"/>
      <c r="B794" s="195"/>
      <c r="C794" s="195"/>
      <c r="D794" s="195"/>
      <c r="E794" s="195"/>
      <c r="F794" s="195"/>
      <c r="G794" s="195"/>
      <c r="H794" s="195"/>
      <c r="I794" s="195"/>
      <c r="J794" s="195"/>
      <c r="K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</row>
    <row r="795" spans="1:26" ht="12.75" customHeight="1">
      <c r="A795" s="195"/>
      <c r="B795" s="195"/>
      <c r="C795" s="195"/>
      <c r="D795" s="195"/>
      <c r="E795" s="195"/>
      <c r="F795" s="195"/>
      <c r="G795" s="195"/>
      <c r="H795" s="195"/>
      <c r="I795" s="195"/>
      <c r="J795" s="195"/>
      <c r="K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</row>
    <row r="796" spans="1:26" ht="12.75" customHeight="1">
      <c r="A796" s="195"/>
      <c r="B796" s="195"/>
      <c r="C796" s="195"/>
      <c r="D796" s="195"/>
      <c r="E796" s="195"/>
      <c r="F796" s="195"/>
      <c r="G796" s="195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</row>
    <row r="797" spans="1:26" ht="12.75" customHeight="1">
      <c r="A797" s="195"/>
      <c r="B797" s="195"/>
      <c r="C797" s="195"/>
      <c r="D797" s="195"/>
      <c r="E797" s="195"/>
      <c r="F797" s="195"/>
      <c r="G797" s="195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</row>
    <row r="798" spans="1:26" ht="12.75" customHeight="1">
      <c r="A798" s="195"/>
      <c r="B798" s="195"/>
      <c r="C798" s="195"/>
      <c r="D798" s="195"/>
      <c r="E798" s="195"/>
      <c r="F798" s="195"/>
      <c r="G798" s="195"/>
      <c r="H798" s="195"/>
      <c r="I798" s="195"/>
      <c r="J798" s="195"/>
      <c r="K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</row>
    <row r="799" spans="1:26" ht="12.75" customHeight="1">
      <c r="A799" s="195"/>
      <c r="B799" s="195"/>
      <c r="C799" s="195"/>
      <c r="D799" s="195"/>
      <c r="E799" s="195"/>
      <c r="F799" s="195"/>
      <c r="G799" s="195"/>
      <c r="H799" s="195"/>
      <c r="I799" s="195"/>
      <c r="J799" s="195"/>
      <c r="K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</row>
    <row r="800" spans="1:26" ht="12.75" customHeight="1">
      <c r="A800" s="195"/>
      <c r="B800" s="195"/>
      <c r="C800" s="195"/>
      <c r="D800" s="195"/>
      <c r="E800" s="195"/>
      <c r="F800" s="195"/>
      <c r="G800" s="195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</row>
    <row r="801" spans="1:26" ht="12.75" customHeight="1">
      <c r="A801" s="195"/>
      <c r="B801" s="195"/>
      <c r="C801" s="195"/>
      <c r="D801" s="195"/>
      <c r="E801" s="195"/>
      <c r="F801" s="195"/>
      <c r="G801" s="195"/>
      <c r="H801" s="195"/>
      <c r="I801" s="195"/>
      <c r="J801" s="195"/>
      <c r="K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</row>
    <row r="802" spans="1:26" ht="12.75" customHeight="1">
      <c r="A802" s="195"/>
      <c r="B802" s="195"/>
      <c r="C802" s="195"/>
      <c r="D802" s="195"/>
      <c r="E802" s="195"/>
      <c r="F802" s="195"/>
      <c r="G802" s="195"/>
      <c r="H802" s="195"/>
      <c r="I802" s="195"/>
      <c r="J802" s="195"/>
      <c r="K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</row>
    <row r="803" spans="1:26" ht="12.75" customHeight="1">
      <c r="A803" s="195"/>
      <c r="B803" s="195"/>
      <c r="C803" s="195"/>
      <c r="D803" s="195"/>
      <c r="E803" s="195"/>
      <c r="F803" s="195"/>
      <c r="G803" s="195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</row>
    <row r="804" spans="1:26" ht="12.75" customHeight="1">
      <c r="A804" s="195"/>
      <c r="B804" s="195"/>
      <c r="C804" s="195"/>
      <c r="D804" s="195"/>
      <c r="E804" s="195"/>
      <c r="F804" s="195"/>
      <c r="G804" s="195"/>
      <c r="H804" s="195"/>
      <c r="I804" s="195"/>
      <c r="J804" s="195"/>
      <c r="K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</row>
    <row r="805" spans="1:26" ht="12.75" customHeight="1">
      <c r="A805" s="195"/>
      <c r="B805" s="195"/>
      <c r="C805" s="195"/>
      <c r="D805" s="195"/>
      <c r="E805" s="195"/>
      <c r="F805" s="195"/>
      <c r="G805" s="195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</row>
    <row r="806" spans="1:26" ht="12.75" customHeight="1">
      <c r="A806" s="195"/>
      <c r="B806" s="195"/>
      <c r="C806" s="195"/>
      <c r="D806" s="195"/>
      <c r="E806" s="195"/>
      <c r="F806" s="195"/>
      <c r="G806" s="195"/>
      <c r="H806" s="195"/>
      <c r="I806" s="195"/>
      <c r="J806" s="195"/>
      <c r="K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</row>
    <row r="807" spans="1:26" ht="12.75" customHeight="1">
      <c r="A807" s="195"/>
      <c r="B807" s="195"/>
      <c r="C807" s="195"/>
      <c r="D807" s="195"/>
      <c r="E807" s="195"/>
      <c r="F807" s="195"/>
      <c r="G807" s="195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  <c r="W807" s="195"/>
      <c r="X807" s="195"/>
      <c r="Y807" s="195"/>
      <c r="Z807" s="195"/>
    </row>
    <row r="808" spans="1:26" ht="12.75" customHeight="1">
      <c r="A808" s="195"/>
      <c r="B808" s="195"/>
      <c r="C808" s="195"/>
      <c r="D808" s="195"/>
      <c r="E808" s="195"/>
      <c r="F808" s="195"/>
      <c r="G808" s="195"/>
      <c r="H808" s="195"/>
      <c r="I808" s="195"/>
      <c r="J808" s="195"/>
      <c r="K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  <c r="W808" s="195"/>
      <c r="X808" s="195"/>
      <c r="Y808" s="195"/>
      <c r="Z808" s="195"/>
    </row>
    <row r="809" spans="1:26" ht="12.75" customHeight="1">
      <c r="A809" s="195"/>
      <c r="B809" s="195"/>
      <c r="C809" s="195"/>
      <c r="D809" s="195"/>
      <c r="E809" s="195"/>
      <c r="F809" s="195"/>
      <c r="G809" s="195"/>
      <c r="H809" s="195"/>
      <c r="I809" s="195"/>
      <c r="J809" s="195"/>
      <c r="K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  <c r="W809" s="195"/>
      <c r="X809" s="195"/>
      <c r="Y809" s="195"/>
      <c r="Z809" s="195"/>
    </row>
    <row r="810" spans="1:26" ht="12.75" customHeight="1">
      <c r="A810" s="195"/>
      <c r="B810" s="195"/>
      <c r="C810" s="195"/>
      <c r="D810" s="195"/>
      <c r="E810" s="195"/>
      <c r="F810" s="195"/>
      <c r="G810" s="195"/>
      <c r="H810" s="195"/>
      <c r="I810" s="195"/>
      <c r="J810" s="195"/>
      <c r="K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</row>
    <row r="811" spans="1:26" ht="12.75" customHeight="1">
      <c r="A811" s="195"/>
      <c r="B811" s="195"/>
      <c r="C811" s="195"/>
      <c r="D811" s="195"/>
      <c r="E811" s="195"/>
      <c r="F811" s="195"/>
      <c r="G811" s="195"/>
      <c r="H811" s="195"/>
      <c r="I811" s="195"/>
      <c r="J811" s="195"/>
      <c r="K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  <c r="W811" s="195"/>
      <c r="X811" s="195"/>
      <c r="Y811" s="195"/>
      <c r="Z811" s="195"/>
    </row>
    <row r="812" spans="1:26" ht="12.75" customHeight="1">
      <c r="A812" s="195"/>
      <c r="B812" s="195"/>
      <c r="C812" s="195"/>
      <c r="D812" s="195"/>
      <c r="E812" s="195"/>
      <c r="F812" s="195"/>
      <c r="G812" s="195"/>
      <c r="H812" s="195"/>
      <c r="I812" s="195"/>
      <c r="J812" s="195"/>
      <c r="K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  <c r="W812" s="195"/>
      <c r="X812" s="195"/>
      <c r="Y812" s="195"/>
      <c r="Z812" s="195"/>
    </row>
    <row r="813" spans="1:26" ht="12.75" customHeight="1">
      <c r="A813" s="195"/>
      <c r="B813" s="195"/>
      <c r="C813" s="195"/>
      <c r="D813" s="195"/>
      <c r="E813" s="195"/>
      <c r="F813" s="195"/>
      <c r="G813" s="195"/>
      <c r="H813" s="195"/>
      <c r="I813" s="195"/>
      <c r="J813" s="195"/>
      <c r="K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  <c r="W813" s="195"/>
      <c r="X813" s="195"/>
      <c r="Y813" s="195"/>
      <c r="Z813" s="195"/>
    </row>
    <row r="814" spans="1:26" ht="12.75" customHeight="1">
      <c r="A814" s="195"/>
      <c r="B814" s="195"/>
      <c r="C814" s="195"/>
      <c r="D814" s="195"/>
      <c r="E814" s="195"/>
      <c r="F814" s="195"/>
      <c r="G814" s="195"/>
      <c r="H814" s="195"/>
      <c r="I814" s="195"/>
      <c r="J814" s="195"/>
      <c r="K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  <c r="W814" s="195"/>
      <c r="X814" s="195"/>
      <c r="Y814" s="195"/>
      <c r="Z814" s="195"/>
    </row>
    <row r="815" spans="1:26" ht="12.75" customHeight="1">
      <c r="A815" s="195"/>
      <c r="B815" s="195"/>
      <c r="C815" s="195"/>
      <c r="D815" s="195"/>
      <c r="E815" s="195"/>
      <c r="F815" s="195"/>
      <c r="G815" s="195"/>
      <c r="H815" s="195"/>
      <c r="I815" s="195"/>
      <c r="J815" s="195"/>
      <c r="K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  <c r="W815" s="195"/>
      <c r="X815" s="195"/>
      <c r="Y815" s="195"/>
      <c r="Z815" s="195"/>
    </row>
    <row r="816" spans="1:26" ht="12.75" customHeight="1">
      <c r="A816" s="195"/>
      <c r="B816" s="195"/>
      <c r="C816" s="195"/>
      <c r="D816" s="195"/>
      <c r="E816" s="195"/>
      <c r="F816" s="195"/>
      <c r="G816" s="195"/>
      <c r="H816" s="195"/>
      <c r="I816" s="195"/>
      <c r="J816" s="195"/>
      <c r="K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5"/>
    </row>
    <row r="817" spans="1:26" ht="12.75" customHeight="1">
      <c r="A817" s="195"/>
      <c r="B817" s="195"/>
      <c r="C817" s="195"/>
      <c r="D817" s="195"/>
      <c r="E817" s="195"/>
      <c r="F817" s="195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</row>
    <row r="818" spans="1:26" ht="12.75" customHeight="1">
      <c r="A818" s="195"/>
      <c r="B818" s="195"/>
      <c r="C818" s="195"/>
      <c r="D818" s="195"/>
      <c r="E818" s="195"/>
      <c r="F818" s="195"/>
      <c r="G818" s="195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</row>
    <row r="819" spans="1:26" ht="12.75" customHeight="1">
      <c r="A819" s="195"/>
      <c r="B819" s="195"/>
      <c r="C819" s="195"/>
      <c r="D819" s="195"/>
      <c r="E819" s="195"/>
      <c r="F819" s="195"/>
      <c r="G819" s="195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</row>
    <row r="820" spans="1:26" ht="12.75" customHeight="1">
      <c r="A820" s="195"/>
      <c r="B820" s="195"/>
      <c r="C820" s="195"/>
      <c r="D820" s="195"/>
      <c r="E820" s="195"/>
      <c r="F820" s="195"/>
      <c r="G820" s="195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</row>
    <row r="821" spans="1:26" ht="12.75" customHeight="1">
      <c r="A821" s="195"/>
      <c r="B821" s="195"/>
      <c r="C821" s="195"/>
      <c r="D821" s="195"/>
      <c r="E821" s="195"/>
      <c r="F821" s="195"/>
      <c r="G821" s="195"/>
      <c r="H821" s="195"/>
      <c r="I821" s="195"/>
      <c r="J821" s="195"/>
      <c r="K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  <c r="W821" s="195"/>
      <c r="X821" s="195"/>
      <c r="Y821" s="195"/>
      <c r="Z821" s="195"/>
    </row>
    <row r="822" spans="1:26" ht="12.75" customHeight="1">
      <c r="A822" s="195"/>
      <c r="B822" s="195"/>
      <c r="C822" s="195"/>
      <c r="D822" s="195"/>
      <c r="E822" s="195"/>
      <c r="F822" s="195"/>
      <c r="G822" s="195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</row>
    <row r="823" spans="1:26" ht="12.75" customHeight="1">
      <c r="A823" s="195"/>
      <c r="B823" s="195"/>
      <c r="C823" s="195"/>
      <c r="D823" s="195"/>
      <c r="E823" s="195"/>
      <c r="F823" s="195"/>
      <c r="G823" s="195"/>
      <c r="H823" s="195"/>
      <c r="I823" s="195"/>
      <c r="J823" s="195"/>
      <c r="K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  <c r="W823" s="195"/>
      <c r="X823" s="195"/>
      <c r="Y823" s="195"/>
      <c r="Z823" s="195"/>
    </row>
    <row r="824" spans="1:26" ht="12.75" customHeight="1">
      <c r="A824" s="195"/>
      <c r="B824" s="195"/>
      <c r="C824" s="195"/>
      <c r="D824" s="195"/>
      <c r="E824" s="195"/>
      <c r="F824" s="195"/>
      <c r="G824" s="195"/>
      <c r="H824" s="195"/>
      <c r="I824" s="195"/>
      <c r="J824" s="195"/>
      <c r="K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  <c r="W824" s="195"/>
      <c r="X824" s="195"/>
      <c r="Y824" s="195"/>
      <c r="Z824" s="195"/>
    </row>
    <row r="825" spans="1:26" ht="12.75" customHeight="1">
      <c r="A825" s="195"/>
      <c r="B825" s="195"/>
      <c r="C825" s="195"/>
      <c r="D825" s="195"/>
      <c r="E825" s="195"/>
      <c r="F825" s="195"/>
      <c r="G825" s="195"/>
      <c r="H825" s="195"/>
      <c r="I825" s="195"/>
      <c r="J825" s="195"/>
      <c r="K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  <c r="W825" s="195"/>
      <c r="X825" s="195"/>
      <c r="Y825" s="195"/>
      <c r="Z825" s="195"/>
    </row>
    <row r="826" spans="1:26" ht="12.75" customHeight="1">
      <c r="A826" s="195"/>
      <c r="B826" s="195"/>
      <c r="C826" s="195"/>
      <c r="D826" s="195"/>
      <c r="E826" s="195"/>
      <c r="F826" s="195"/>
      <c r="G826" s="195"/>
      <c r="H826" s="195"/>
      <c r="I826" s="195"/>
      <c r="J826" s="195"/>
      <c r="K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  <c r="W826" s="195"/>
      <c r="X826" s="195"/>
      <c r="Y826" s="195"/>
      <c r="Z826" s="195"/>
    </row>
    <row r="827" spans="1:26" ht="12.75" customHeight="1">
      <c r="A827" s="195"/>
      <c r="B827" s="195"/>
      <c r="C827" s="195"/>
      <c r="D827" s="195"/>
      <c r="E827" s="195"/>
      <c r="F827" s="195"/>
      <c r="G827" s="195"/>
      <c r="H827" s="195"/>
      <c r="I827" s="195"/>
      <c r="J827" s="195"/>
      <c r="K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</row>
    <row r="828" spans="1:26" ht="12.75" customHeight="1">
      <c r="A828" s="195"/>
      <c r="B828" s="195"/>
      <c r="C828" s="195"/>
      <c r="D828" s="195"/>
      <c r="E828" s="195"/>
      <c r="F828" s="195"/>
      <c r="G828" s="195"/>
      <c r="H828" s="195"/>
      <c r="I828" s="195"/>
      <c r="J828" s="195"/>
      <c r="K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  <c r="W828" s="195"/>
      <c r="X828" s="195"/>
      <c r="Y828" s="195"/>
      <c r="Z828" s="195"/>
    </row>
    <row r="829" spans="1:26" ht="12.75" customHeight="1">
      <c r="A829" s="195"/>
      <c r="B829" s="195"/>
      <c r="C829" s="195"/>
      <c r="D829" s="195"/>
      <c r="E829" s="195"/>
      <c r="F829" s="195"/>
      <c r="G829" s="195"/>
      <c r="H829" s="195"/>
      <c r="I829" s="195"/>
      <c r="J829" s="195"/>
      <c r="K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  <c r="W829" s="195"/>
      <c r="X829" s="195"/>
      <c r="Y829" s="195"/>
      <c r="Z829" s="195"/>
    </row>
    <row r="830" spans="1:26" ht="12.75" customHeight="1">
      <c r="A830" s="195"/>
      <c r="B830" s="195"/>
      <c r="C830" s="195"/>
      <c r="D830" s="195"/>
      <c r="E830" s="195"/>
      <c r="F830" s="195"/>
      <c r="G830" s="195"/>
      <c r="H830" s="195"/>
      <c r="I830" s="195"/>
      <c r="J830" s="195"/>
      <c r="K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  <c r="W830" s="195"/>
      <c r="X830" s="195"/>
      <c r="Y830" s="195"/>
      <c r="Z830" s="195"/>
    </row>
    <row r="831" spans="1:26" ht="12.75" customHeight="1">
      <c r="A831" s="195"/>
      <c r="B831" s="195"/>
      <c r="C831" s="195"/>
      <c r="D831" s="195"/>
      <c r="E831" s="195"/>
      <c r="F831" s="195"/>
      <c r="G831" s="195"/>
      <c r="H831" s="195"/>
      <c r="I831" s="195"/>
      <c r="J831" s="195"/>
      <c r="K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  <c r="W831" s="195"/>
      <c r="X831" s="195"/>
      <c r="Y831" s="195"/>
      <c r="Z831" s="195"/>
    </row>
    <row r="832" spans="1:26" ht="12.75" customHeight="1">
      <c r="A832" s="195"/>
      <c r="B832" s="195"/>
      <c r="C832" s="195"/>
      <c r="D832" s="195"/>
      <c r="E832" s="195"/>
      <c r="F832" s="195"/>
      <c r="G832" s="195"/>
      <c r="H832" s="195"/>
      <c r="I832" s="195"/>
      <c r="J832" s="195"/>
      <c r="K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  <c r="W832" s="195"/>
      <c r="X832" s="195"/>
      <c r="Y832" s="195"/>
      <c r="Z832" s="195"/>
    </row>
    <row r="833" spans="1:26" ht="12.75" customHeight="1">
      <c r="A833" s="195"/>
      <c r="B833" s="195"/>
      <c r="C833" s="195"/>
      <c r="D833" s="195"/>
      <c r="E833" s="195"/>
      <c r="F833" s="195"/>
      <c r="G833" s="195"/>
      <c r="H833" s="195"/>
      <c r="I833" s="195"/>
      <c r="J833" s="195"/>
      <c r="K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  <c r="W833" s="195"/>
      <c r="X833" s="195"/>
      <c r="Y833" s="195"/>
      <c r="Z833" s="195"/>
    </row>
    <row r="834" spans="1:26" ht="12.75" customHeight="1">
      <c r="A834" s="195"/>
      <c r="B834" s="195"/>
      <c r="C834" s="195"/>
      <c r="D834" s="195"/>
      <c r="E834" s="195"/>
      <c r="F834" s="195"/>
      <c r="G834" s="195"/>
      <c r="H834" s="195"/>
      <c r="I834" s="195"/>
      <c r="J834" s="195"/>
      <c r="K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</row>
    <row r="835" spans="1:26" ht="12.75" customHeight="1">
      <c r="A835" s="195"/>
      <c r="B835" s="195"/>
      <c r="C835" s="195"/>
      <c r="D835" s="195"/>
      <c r="E835" s="195"/>
      <c r="F835" s="195"/>
      <c r="G835" s="195"/>
      <c r="H835" s="195"/>
      <c r="I835" s="195"/>
      <c r="J835" s="195"/>
      <c r="K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</row>
    <row r="836" spans="1:26" ht="12.75" customHeight="1">
      <c r="A836" s="195"/>
      <c r="B836" s="195"/>
      <c r="C836" s="195"/>
      <c r="D836" s="195"/>
      <c r="E836" s="195"/>
      <c r="F836" s="195"/>
      <c r="G836" s="195"/>
      <c r="H836" s="195"/>
      <c r="I836" s="195"/>
      <c r="J836" s="195"/>
      <c r="K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</row>
    <row r="837" spans="1:26" ht="12.75" customHeight="1">
      <c r="A837" s="195"/>
      <c r="B837" s="195"/>
      <c r="C837" s="195"/>
      <c r="D837" s="195"/>
      <c r="E837" s="195"/>
      <c r="F837" s="195"/>
      <c r="G837" s="195"/>
      <c r="H837" s="195"/>
      <c r="I837" s="195"/>
      <c r="J837" s="195"/>
      <c r="K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</row>
    <row r="838" spans="1:26" ht="12.75" customHeight="1">
      <c r="A838" s="195"/>
      <c r="B838" s="195"/>
      <c r="C838" s="195"/>
      <c r="D838" s="195"/>
      <c r="E838" s="195"/>
      <c r="F838" s="195"/>
      <c r="G838" s="195"/>
      <c r="H838" s="195"/>
      <c r="I838" s="195"/>
      <c r="J838" s="195"/>
      <c r="K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</row>
    <row r="839" spans="1:26" ht="12.75" customHeight="1">
      <c r="A839" s="195"/>
      <c r="B839" s="195"/>
      <c r="C839" s="195"/>
      <c r="D839" s="195"/>
      <c r="E839" s="195"/>
      <c r="F839" s="195"/>
      <c r="G839" s="195"/>
      <c r="H839" s="195"/>
      <c r="I839" s="195"/>
      <c r="J839" s="195"/>
      <c r="K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</row>
    <row r="840" spans="1:26" ht="12.75" customHeight="1">
      <c r="A840" s="195"/>
      <c r="B840" s="195"/>
      <c r="C840" s="195"/>
      <c r="D840" s="195"/>
      <c r="E840" s="195"/>
      <c r="F840" s="195"/>
      <c r="G840" s="195"/>
      <c r="H840" s="195"/>
      <c r="I840" s="195"/>
      <c r="J840" s="195"/>
      <c r="K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</row>
    <row r="841" spans="1:26" ht="12.75" customHeight="1">
      <c r="A841" s="195"/>
      <c r="B841" s="195"/>
      <c r="C841" s="195"/>
      <c r="D841" s="195"/>
      <c r="E841" s="195"/>
      <c r="F841" s="195"/>
      <c r="G841" s="195"/>
      <c r="H841" s="195"/>
      <c r="I841" s="195"/>
      <c r="J841" s="195"/>
      <c r="K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</row>
    <row r="842" spans="1:26" ht="12.75" customHeight="1">
      <c r="A842" s="195"/>
      <c r="B842" s="195"/>
      <c r="C842" s="195"/>
      <c r="D842" s="195"/>
      <c r="E842" s="195"/>
      <c r="F842" s="195"/>
      <c r="G842" s="195"/>
      <c r="H842" s="195"/>
      <c r="I842" s="195"/>
      <c r="J842" s="195"/>
      <c r="K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</row>
    <row r="843" spans="1:26" ht="12.75" customHeight="1">
      <c r="A843" s="195"/>
      <c r="B843" s="195"/>
      <c r="C843" s="195"/>
      <c r="D843" s="195"/>
      <c r="E843" s="195"/>
      <c r="F843" s="195"/>
      <c r="G843" s="195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</row>
    <row r="844" spans="1:26" ht="12.75" customHeight="1">
      <c r="A844" s="195"/>
      <c r="B844" s="195"/>
      <c r="C844" s="195"/>
      <c r="D844" s="195"/>
      <c r="E844" s="195"/>
      <c r="F844" s="195"/>
      <c r="G844" s="195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</row>
    <row r="845" spans="1:26" ht="12.75" customHeight="1">
      <c r="A845" s="195"/>
      <c r="B845" s="195"/>
      <c r="C845" s="195"/>
      <c r="D845" s="195"/>
      <c r="E845" s="195"/>
      <c r="F845" s="195"/>
      <c r="G845" s="195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</row>
    <row r="846" spans="1:26" ht="12.75" customHeight="1">
      <c r="A846" s="195"/>
      <c r="B846" s="195"/>
      <c r="C846" s="195"/>
      <c r="D846" s="195"/>
      <c r="E846" s="195"/>
      <c r="F846" s="195"/>
      <c r="G846" s="195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</row>
    <row r="847" spans="1:26" ht="12.75" customHeight="1">
      <c r="A847" s="195"/>
      <c r="B847" s="195"/>
      <c r="C847" s="195"/>
      <c r="D847" s="195"/>
      <c r="E847" s="195"/>
      <c r="F847" s="195"/>
      <c r="G847" s="195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</row>
    <row r="848" spans="1:26" ht="12.75" customHeight="1">
      <c r="A848" s="195"/>
      <c r="B848" s="195"/>
      <c r="C848" s="195"/>
      <c r="D848" s="195"/>
      <c r="E848" s="195"/>
      <c r="F848" s="195"/>
      <c r="G848" s="195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</row>
    <row r="849" spans="1:26" ht="12.75" customHeight="1">
      <c r="A849" s="195"/>
      <c r="B849" s="195"/>
      <c r="C849" s="195"/>
      <c r="D849" s="195"/>
      <c r="E849" s="195"/>
      <c r="F849" s="195"/>
      <c r="G849" s="195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</row>
    <row r="850" spans="1:26" ht="12.75" customHeight="1">
      <c r="A850" s="195"/>
      <c r="B850" s="195"/>
      <c r="C850" s="195"/>
      <c r="D850" s="195"/>
      <c r="E850" s="195"/>
      <c r="F850" s="195"/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</row>
    <row r="851" spans="1:26" ht="12.75" customHeight="1">
      <c r="A851" s="195"/>
      <c r="B851" s="195"/>
      <c r="C851" s="195"/>
      <c r="D851" s="195"/>
      <c r="E851" s="195"/>
      <c r="F851" s="195"/>
      <c r="G851" s="195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</row>
    <row r="852" spans="1:26" ht="12.75" customHeight="1">
      <c r="A852" s="195"/>
      <c r="B852" s="195"/>
      <c r="C852" s="195"/>
      <c r="D852" s="195"/>
      <c r="E852" s="195"/>
      <c r="F852" s="195"/>
      <c r="G852" s="195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</row>
    <row r="853" spans="1:26" ht="12.75" customHeight="1">
      <c r="A853" s="195"/>
      <c r="B853" s="195"/>
      <c r="C853" s="195"/>
      <c r="D853" s="195"/>
      <c r="E853" s="195"/>
      <c r="F853" s="195"/>
      <c r="G853" s="195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</row>
    <row r="854" spans="1:26" ht="12.75" customHeight="1">
      <c r="A854" s="195"/>
      <c r="B854" s="195"/>
      <c r="C854" s="195"/>
      <c r="D854" s="195"/>
      <c r="E854" s="195"/>
      <c r="F854" s="195"/>
      <c r="G854" s="195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</row>
    <row r="855" spans="1:26" ht="12.75" customHeight="1">
      <c r="A855" s="195"/>
      <c r="B855" s="195"/>
      <c r="C855" s="195"/>
      <c r="D855" s="195"/>
      <c r="E855" s="195"/>
      <c r="F855" s="195"/>
      <c r="G855" s="195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</row>
    <row r="856" spans="1:26" ht="12.75" customHeight="1">
      <c r="A856" s="195"/>
      <c r="B856" s="195"/>
      <c r="C856" s="195"/>
      <c r="D856" s="195"/>
      <c r="E856" s="195"/>
      <c r="F856" s="195"/>
      <c r="G856" s="195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</row>
    <row r="857" spans="1:26" ht="12.75" customHeight="1">
      <c r="A857" s="195"/>
      <c r="B857" s="195"/>
      <c r="C857" s="195"/>
      <c r="D857" s="195"/>
      <c r="E857" s="195"/>
      <c r="F857" s="195"/>
      <c r="G857" s="195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</row>
    <row r="858" spans="1:26" ht="12.75" customHeight="1">
      <c r="A858" s="195"/>
      <c r="B858" s="195"/>
      <c r="C858" s="195"/>
      <c r="D858" s="195"/>
      <c r="E858" s="195"/>
      <c r="F858" s="195"/>
      <c r="G858" s="195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</row>
    <row r="859" spans="1:26" ht="12.75" customHeight="1">
      <c r="A859" s="195"/>
      <c r="B859" s="195"/>
      <c r="C859" s="195"/>
      <c r="D859" s="195"/>
      <c r="E859" s="195"/>
      <c r="F859" s="195"/>
      <c r="G859" s="195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  <c r="W859" s="195"/>
      <c r="X859" s="195"/>
      <c r="Y859" s="195"/>
      <c r="Z859" s="195"/>
    </row>
    <row r="860" spans="1:26" ht="12.75" customHeight="1">
      <c r="A860" s="195"/>
      <c r="B860" s="195"/>
      <c r="C860" s="195"/>
      <c r="D860" s="195"/>
      <c r="E860" s="195"/>
      <c r="F860" s="195"/>
      <c r="G860" s="195"/>
      <c r="H860" s="195"/>
      <c r="I860" s="195"/>
      <c r="J860" s="195"/>
      <c r="K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  <c r="W860" s="195"/>
      <c r="X860" s="195"/>
      <c r="Y860" s="195"/>
      <c r="Z860" s="195"/>
    </row>
    <row r="861" spans="1:26" ht="12.75" customHeight="1">
      <c r="A861" s="195"/>
      <c r="B861" s="195"/>
      <c r="C861" s="195"/>
      <c r="D861" s="195"/>
      <c r="E861" s="195"/>
      <c r="F861" s="195"/>
      <c r="G861" s="195"/>
      <c r="H861" s="195"/>
      <c r="I861" s="195"/>
      <c r="J861" s="195"/>
      <c r="K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  <c r="W861" s="195"/>
      <c r="X861" s="195"/>
      <c r="Y861" s="195"/>
      <c r="Z861" s="195"/>
    </row>
    <row r="862" spans="1:26" ht="12.75" customHeight="1">
      <c r="A862" s="195"/>
      <c r="B862" s="195"/>
      <c r="C862" s="195"/>
      <c r="D862" s="195"/>
      <c r="E862" s="195"/>
      <c r="F862" s="195"/>
      <c r="G862" s="195"/>
      <c r="H862" s="195"/>
      <c r="I862" s="195"/>
      <c r="J862" s="195"/>
      <c r="K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  <c r="W862" s="195"/>
      <c r="X862" s="195"/>
      <c r="Y862" s="195"/>
      <c r="Z862" s="195"/>
    </row>
    <row r="863" spans="1:26" ht="12.75" customHeight="1">
      <c r="A863" s="195"/>
      <c r="B863" s="195"/>
      <c r="C863" s="195"/>
      <c r="D863" s="195"/>
      <c r="E863" s="195"/>
      <c r="F863" s="195"/>
      <c r="G863" s="195"/>
      <c r="H863" s="195"/>
      <c r="I863" s="195"/>
      <c r="J863" s="195"/>
      <c r="K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  <c r="W863" s="195"/>
      <c r="X863" s="195"/>
      <c r="Y863" s="195"/>
      <c r="Z863" s="195"/>
    </row>
    <row r="864" spans="1:26" ht="12.75" customHeight="1">
      <c r="A864" s="195"/>
      <c r="B864" s="195"/>
      <c r="C864" s="195"/>
      <c r="D864" s="195"/>
      <c r="E864" s="195"/>
      <c r="F864" s="195"/>
      <c r="G864" s="195"/>
      <c r="H864" s="195"/>
      <c r="I864" s="195"/>
      <c r="J864" s="195"/>
      <c r="K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  <c r="W864" s="195"/>
      <c r="X864" s="195"/>
      <c r="Y864" s="195"/>
      <c r="Z864" s="195"/>
    </row>
    <row r="865" spans="1:26" ht="12.75" customHeight="1">
      <c r="A865" s="195"/>
      <c r="B865" s="195"/>
      <c r="C865" s="195"/>
      <c r="D865" s="195"/>
      <c r="E865" s="195"/>
      <c r="F865" s="195"/>
      <c r="G865" s="195"/>
      <c r="H865" s="195"/>
      <c r="I865" s="195"/>
      <c r="J865" s="195"/>
      <c r="K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  <c r="W865" s="195"/>
      <c r="X865" s="195"/>
      <c r="Y865" s="195"/>
      <c r="Z865" s="195"/>
    </row>
    <row r="866" spans="1:26" ht="12.75" customHeight="1">
      <c r="A866" s="195"/>
      <c r="B866" s="195"/>
      <c r="C866" s="195"/>
      <c r="D866" s="195"/>
      <c r="E866" s="195"/>
      <c r="F866" s="195"/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</row>
    <row r="867" spans="1:26" ht="12.75" customHeight="1">
      <c r="A867" s="195"/>
      <c r="B867" s="195"/>
      <c r="C867" s="195"/>
      <c r="D867" s="195"/>
      <c r="E867" s="195"/>
      <c r="F867" s="195"/>
      <c r="G867" s="195"/>
      <c r="H867" s="195"/>
      <c r="I867" s="195"/>
      <c r="J867" s="195"/>
      <c r="K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  <c r="W867" s="195"/>
      <c r="X867" s="195"/>
      <c r="Y867" s="195"/>
      <c r="Z867" s="195"/>
    </row>
    <row r="868" spans="1:26" ht="12.75" customHeight="1">
      <c r="A868" s="195"/>
      <c r="B868" s="195"/>
      <c r="C868" s="195"/>
      <c r="D868" s="195"/>
      <c r="E868" s="195"/>
      <c r="F868" s="195"/>
      <c r="G868" s="195"/>
      <c r="H868" s="195"/>
      <c r="I868" s="195"/>
      <c r="J868" s="195"/>
      <c r="K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  <c r="W868" s="195"/>
      <c r="X868" s="195"/>
      <c r="Y868" s="195"/>
      <c r="Z868" s="195"/>
    </row>
    <row r="869" spans="1:26" ht="12.75" customHeight="1">
      <c r="A869" s="195"/>
      <c r="B869" s="195"/>
      <c r="C869" s="195"/>
      <c r="D869" s="195"/>
      <c r="E869" s="195"/>
      <c r="F869" s="195"/>
      <c r="G869" s="195"/>
      <c r="H869" s="195"/>
      <c r="I869" s="195"/>
      <c r="J869" s="195"/>
      <c r="K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  <c r="W869" s="195"/>
      <c r="X869" s="195"/>
      <c r="Y869" s="195"/>
      <c r="Z869" s="195"/>
    </row>
    <row r="870" spans="1:26" ht="12.75" customHeight="1">
      <c r="A870" s="195"/>
      <c r="B870" s="195"/>
      <c r="C870" s="195"/>
      <c r="D870" s="195"/>
      <c r="E870" s="195"/>
      <c r="F870" s="195"/>
      <c r="G870" s="195"/>
      <c r="H870" s="195"/>
      <c r="I870" s="195"/>
      <c r="J870" s="195"/>
      <c r="K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  <c r="W870" s="195"/>
      <c r="X870" s="195"/>
      <c r="Y870" s="195"/>
      <c r="Z870" s="195"/>
    </row>
    <row r="871" spans="1:26" ht="12.75" customHeight="1">
      <c r="A871" s="195"/>
      <c r="B871" s="195"/>
      <c r="C871" s="195"/>
      <c r="D871" s="195"/>
      <c r="E871" s="195"/>
      <c r="F871" s="195"/>
      <c r="G871" s="195"/>
      <c r="H871" s="195"/>
      <c r="I871" s="195"/>
      <c r="J871" s="195"/>
      <c r="K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  <c r="W871" s="195"/>
      <c r="X871" s="195"/>
      <c r="Y871" s="195"/>
      <c r="Z871" s="195"/>
    </row>
    <row r="872" spans="1:26" ht="12.75" customHeight="1">
      <c r="A872" s="195"/>
      <c r="B872" s="195"/>
      <c r="C872" s="195"/>
      <c r="D872" s="195"/>
      <c r="E872" s="195"/>
      <c r="F872" s="195"/>
      <c r="G872" s="195"/>
      <c r="H872" s="195"/>
      <c r="I872" s="195"/>
      <c r="J872" s="195"/>
      <c r="K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  <c r="W872" s="195"/>
      <c r="X872" s="195"/>
      <c r="Y872" s="195"/>
      <c r="Z872" s="195"/>
    </row>
    <row r="873" spans="1:26" ht="12.75" customHeight="1">
      <c r="A873" s="195"/>
      <c r="B873" s="195"/>
      <c r="C873" s="195"/>
      <c r="D873" s="195"/>
      <c r="E873" s="195"/>
      <c r="F873" s="195"/>
      <c r="G873" s="195"/>
      <c r="H873" s="195"/>
      <c r="I873" s="195"/>
      <c r="J873" s="195"/>
      <c r="K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  <c r="W873" s="195"/>
      <c r="X873" s="195"/>
      <c r="Y873" s="195"/>
      <c r="Z873" s="195"/>
    </row>
    <row r="874" spans="1:26" ht="12.75" customHeight="1">
      <c r="A874" s="195"/>
      <c r="B874" s="195"/>
      <c r="C874" s="195"/>
      <c r="D874" s="195"/>
      <c r="E874" s="195"/>
      <c r="F874" s="195"/>
      <c r="G874" s="195"/>
      <c r="H874" s="195"/>
      <c r="I874" s="195"/>
      <c r="J874" s="195"/>
      <c r="K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  <c r="W874" s="195"/>
      <c r="X874" s="195"/>
      <c r="Y874" s="195"/>
      <c r="Z874" s="195"/>
    </row>
    <row r="875" spans="1:26" ht="12.75" customHeight="1">
      <c r="A875" s="195"/>
      <c r="B875" s="195"/>
      <c r="C875" s="195"/>
      <c r="D875" s="195"/>
      <c r="E875" s="195"/>
      <c r="F875" s="195"/>
      <c r="G875" s="195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</row>
    <row r="876" spans="1:26" ht="12.75" customHeight="1">
      <c r="A876" s="195"/>
      <c r="B876" s="195"/>
      <c r="C876" s="195"/>
      <c r="D876" s="195"/>
      <c r="E876" s="195"/>
      <c r="F876" s="195"/>
      <c r="G876" s="195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</row>
    <row r="877" spans="1:26" ht="12.75" customHeight="1">
      <c r="A877" s="195"/>
      <c r="B877" s="195"/>
      <c r="C877" s="195"/>
      <c r="D877" s="195"/>
      <c r="E877" s="195"/>
      <c r="F877" s="195"/>
      <c r="G877" s="195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</row>
    <row r="878" spans="1:26" ht="12.75" customHeight="1">
      <c r="A878" s="195"/>
      <c r="B878" s="195"/>
      <c r="C878" s="195"/>
      <c r="D878" s="195"/>
      <c r="E878" s="195"/>
      <c r="F878" s="195"/>
      <c r="G878" s="195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</row>
    <row r="879" spans="1:26" ht="12.75" customHeight="1">
      <c r="A879" s="195"/>
      <c r="B879" s="195"/>
      <c r="C879" s="195"/>
      <c r="D879" s="195"/>
      <c r="E879" s="195"/>
      <c r="F879" s="195"/>
      <c r="G879" s="195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</row>
    <row r="880" spans="1:26" ht="12.75" customHeight="1">
      <c r="A880" s="195"/>
      <c r="B880" s="195"/>
      <c r="C880" s="195"/>
      <c r="D880" s="195"/>
      <c r="E880" s="195"/>
      <c r="F880" s="195"/>
      <c r="G880" s="195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</row>
    <row r="881" spans="1:26" ht="12.75" customHeight="1">
      <c r="A881" s="195"/>
      <c r="B881" s="195"/>
      <c r="C881" s="195"/>
      <c r="D881" s="195"/>
      <c r="E881" s="195"/>
      <c r="F881" s="195"/>
      <c r="G881" s="195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</row>
    <row r="882" spans="1:26" ht="12.75" customHeight="1">
      <c r="A882" s="195"/>
      <c r="B882" s="195"/>
      <c r="C882" s="195"/>
      <c r="D882" s="195"/>
      <c r="E882" s="195"/>
      <c r="F882" s="195"/>
      <c r="G882" s="195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</row>
    <row r="883" spans="1:26" ht="12.75" customHeight="1">
      <c r="A883" s="195"/>
      <c r="B883" s="195"/>
      <c r="C883" s="195"/>
      <c r="D883" s="195"/>
      <c r="E883" s="195"/>
      <c r="F883" s="195"/>
      <c r="G883" s="195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</row>
    <row r="884" spans="1:26" ht="12.75" customHeight="1">
      <c r="A884" s="195"/>
      <c r="B884" s="195"/>
      <c r="C884" s="195"/>
      <c r="D884" s="195"/>
      <c r="E884" s="195"/>
      <c r="F884" s="195"/>
      <c r="G884" s="195"/>
      <c r="H884" s="195"/>
      <c r="I884" s="195"/>
      <c r="J884" s="195"/>
      <c r="K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  <c r="W884" s="195"/>
      <c r="X884" s="195"/>
      <c r="Y884" s="195"/>
      <c r="Z884" s="195"/>
    </row>
    <row r="885" spans="1:26" ht="12.75" customHeight="1">
      <c r="A885" s="195"/>
      <c r="B885" s="195"/>
      <c r="C885" s="195"/>
      <c r="D885" s="195"/>
      <c r="E885" s="195"/>
      <c r="F885" s="195"/>
      <c r="G885" s="195"/>
      <c r="H885" s="195"/>
      <c r="I885" s="195"/>
      <c r="J885" s="195"/>
      <c r="K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  <c r="W885" s="195"/>
      <c r="X885" s="195"/>
      <c r="Y885" s="195"/>
      <c r="Z885" s="195"/>
    </row>
    <row r="886" spans="1:26" ht="12.75" customHeight="1">
      <c r="A886" s="195"/>
      <c r="B886" s="195"/>
      <c r="C886" s="195"/>
      <c r="D886" s="195"/>
      <c r="E886" s="195"/>
      <c r="F886" s="195"/>
      <c r="G886" s="195"/>
      <c r="H886" s="195"/>
      <c r="I886" s="195"/>
      <c r="J886" s="195"/>
      <c r="K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  <c r="W886" s="195"/>
      <c r="X886" s="195"/>
      <c r="Y886" s="195"/>
      <c r="Z886" s="195"/>
    </row>
    <row r="887" spans="1:26" ht="12.75" customHeight="1">
      <c r="A887" s="195"/>
      <c r="B887" s="195"/>
      <c r="C887" s="195"/>
      <c r="D887" s="195"/>
      <c r="E887" s="195"/>
      <c r="F887" s="195"/>
      <c r="G887" s="195"/>
      <c r="H887" s="195"/>
      <c r="I887" s="195"/>
      <c r="J887" s="195"/>
      <c r="K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  <c r="W887" s="195"/>
      <c r="X887" s="195"/>
      <c r="Y887" s="195"/>
      <c r="Z887" s="195"/>
    </row>
    <row r="888" spans="1:26" ht="12.75" customHeight="1">
      <c r="A888" s="195"/>
      <c r="B888" s="195"/>
      <c r="C888" s="195"/>
      <c r="D888" s="195"/>
      <c r="E888" s="195"/>
      <c r="F888" s="195"/>
      <c r="G888" s="195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</row>
    <row r="889" spans="1:26" ht="12.75" customHeight="1">
      <c r="A889" s="195"/>
      <c r="B889" s="195"/>
      <c r="C889" s="195"/>
      <c r="D889" s="195"/>
      <c r="E889" s="195"/>
      <c r="F889" s="195"/>
      <c r="G889" s="195"/>
      <c r="H889" s="195"/>
      <c r="I889" s="195"/>
      <c r="J889" s="195"/>
      <c r="K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  <c r="W889" s="195"/>
      <c r="X889" s="195"/>
      <c r="Y889" s="195"/>
      <c r="Z889" s="195"/>
    </row>
    <row r="890" spans="1:26" ht="12.75" customHeight="1">
      <c r="A890" s="195"/>
      <c r="B890" s="195"/>
      <c r="C890" s="195"/>
      <c r="D890" s="195"/>
      <c r="E890" s="195"/>
      <c r="F890" s="195"/>
      <c r="G890" s="195"/>
      <c r="H890" s="195"/>
      <c r="I890" s="195"/>
      <c r="J890" s="195"/>
      <c r="K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  <c r="W890" s="195"/>
      <c r="X890" s="195"/>
      <c r="Y890" s="195"/>
      <c r="Z890" s="195"/>
    </row>
    <row r="891" spans="1:26" ht="12.75" customHeight="1">
      <c r="A891" s="195"/>
      <c r="B891" s="195"/>
      <c r="C891" s="195"/>
      <c r="D891" s="195"/>
      <c r="E891" s="195"/>
      <c r="F891" s="195"/>
      <c r="G891" s="195"/>
      <c r="H891" s="195"/>
      <c r="I891" s="195"/>
      <c r="J891" s="195"/>
      <c r="K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5"/>
    </row>
    <row r="892" spans="1:26" ht="12.75" customHeight="1">
      <c r="A892" s="195"/>
      <c r="B892" s="195"/>
      <c r="C892" s="195"/>
      <c r="D892" s="195"/>
      <c r="E892" s="195"/>
      <c r="F892" s="195"/>
      <c r="G892" s="195"/>
      <c r="H892" s="195"/>
      <c r="I892" s="195"/>
      <c r="J892" s="195"/>
      <c r="K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  <c r="W892" s="195"/>
      <c r="X892" s="195"/>
      <c r="Y892" s="195"/>
      <c r="Z892" s="195"/>
    </row>
    <row r="893" spans="1:26" ht="12.75" customHeight="1">
      <c r="A893" s="195"/>
      <c r="B893" s="195"/>
      <c r="C893" s="195"/>
      <c r="D893" s="195"/>
      <c r="E893" s="195"/>
      <c r="F893" s="195"/>
      <c r="G893" s="195"/>
      <c r="H893" s="195"/>
      <c r="I893" s="195"/>
      <c r="J893" s="195"/>
      <c r="K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  <c r="W893" s="195"/>
      <c r="X893" s="195"/>
      <c r="Y893" s="195"/>
      <c r="Z893" s="195"/>
    </row>
    <row r="894" spans="1:26" ht="12.75" customHeight="1">
      <c r="A894" s="195"/>
      <c r="B894" s="195"/>
      <c r="C894" s="195"/>
      <c r="D894" s="195"/>
      <c r="E894" s="195"/>
      <c r="F894" s="195"/>
      <c r="G894" s="195"/>
      <c r="H894" s="195"/>
      <c r="I894" s="195"/>
      <c r="J894" s="195"/>
      <c r="K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</row>
    <row r="895" spans="1:26" ht="12.75" customHeight="1">
      <c r="A895" s="195"/>
      <c r="B895" s="195"/>
      <c r="C895" s="195"/>
      <c r="D895" s="195"/>
      <c r="E895" s="195"/>
      <c r="F895" s="195"/>
      <c r="G895" s="195"/>
      <c r="H895" s="195"/>
      <c r="I895" s="195"/>
      <c r="J895" s="195"/>
      <c r="K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  <c r="W895" s="195"/>
      <c r="X895" s="195"/>
      <c r="Y895" s="195"/>
      <c r="Z895" s="195"/>
    </row>
    <row r="896" spans="1:26" ht="12.75" customHeight="1">
      <c r="A896" s="195"/>
      <c r="B896" s="195"/>
      <c r="C896" s="195"/>
      <c r="D896" s="195"/>
      <c r="E896" s="195"/>
      <c r="F896" s="195"/>
      <c r="G896" s="195"/>
      <c r="H896" s="195"/>
      <c r="I896" s="195"/>
      <c r="J896" s="195"/>
      <c r="K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</row>
    <row r="897" spans="1:26" ht="12.75" customHeight="1">
      <c r="A897" s="195"/>
      <c r="B897" s="195"/>
      <c r="C897" s="195"/>
      <c r="D897" s="195"/>
      <c r="E897" s="195"/>
      <c r="F897" s="195"/>
      <c r="G897" s="195"/>
      <c r="H897" s="195"/>
      <c r="I897" s="195"/>
      <c r="J897" s="195"/>
      <c r="K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  <c r="W897" s="195"/>
      <c r="X897" s="195"/>
      <c r="Y897" s="195"/>
      <c r="Z897" s="195"/>
    </row>
    <row r="898" spans="1:26" ht="12.75" customHeight="1">
      <c r="A898" s="195"/>
      <c r="B898" s="195"/>
      <c r="C898" s="195"/>
      <c r="D898" s="195"/>
      <c r="E898" s="195"/>
      <c r="F898" s="195"/>
      <c r="G898" s="195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5"/>
      <c r="Z898" s="195"/>
    </row>
    <row r="899" spans="1:26" ht="12.75" customHeight="1">
      <c r="A899" s="195"/>
      <c r="B899" s="195"/>
      <c r="C899" s="195"/>
      <c r="D899" s="195"/>
      <c r="E899" s="195"/>
      <c r="F899" s="195"/>
      <c r="G899" s="195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5"/>
      <c r="Z899" s="195"/>
    </row>
    <row r="900" spans="1:26" ht="12.75" customHeight="1">
      <c r="A900" s="195"/>
      <c r="B900" s="195"/>
      <c r="C900" s="195"/>
      <c r="D900" s="195"/>
      <c r="E900" s="195"/>
      <c r="F900" s="195"/>
      <c r="G900" s="195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5"/>
      <c r="Z900" s="195"/>
    </row>
    <row r="901" spans="1:26" ht="12.75" customHeight="1">
      <c r="A901" s="195"/>
      <c r="B901" s="195"/>
      <c r="C901" s="195"/>
      <c r="D901" s="195"/>
      <c r="E901" s="195"/>
      <c r="F901" s="195"/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5"/>
      <c r="Z901" s="195"/>
    </row>
    <row r="902" spans="1:26" ht="12.75" customHeight="1">
      <c r="A902" s="195"/>
      <c r="B902" s="195"/>
      <c r="C902" s="195"/>
      <c r="D902" s="195"/>
      <c r="E902" s="195"/>
      <c r="F902" s="195"/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</row>
    <row r="903" spans="1:26" ht="12.75" customHeight="1">
      <c r="A903" s="195"/>
      <c r="B903" s="195"/>
      <c r="C903" s="195"/>
      <c r="D903" s="195"/>
      <c r="E903" s="195"/>
      <c r="F903" s="195"/>
      <c r="G903" s="195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5"/>
      <c r="Z903" s="195"/>
    </row>
    <row r="904" spans="1:26" ht="12.75" customHeight="1">
      <c r="A904" s="195"/>
      <c r="B904" s="195"/>
      <c r="C904" s="195"/>
      <c r="D904" s="195"/>
      <c r="E904" s="195"/>
      <c r="F904" s="195"/>
      <c r="G904" s="195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5"/>
      <c r="Z904" s="195"/>
    </row>
    <row r="905" spans="1:26" ht="12.75" customHeight="1">
      <c r="A905" s="195"/>
      <c r="B905" s="195"/>
      <c r="C905" s="195"/>
      <c r="D905" s="195"/>
      <c r="E905" s="195"/>
      <c r="F905" s="195"/>
      <c r="G905" s="195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5"/>
      <c r="Z905" s="195"/>
    </row>
    <row r="906" spans="1:26" ht="12.75" customHeight="1">
      <c r="A906" s="195"/>
      <c r="B906" s="195"/>
      <c r="C906" s="195"/>
      <c r="D906" s="195"/>
      <c r="E906" s="195"/>
      <c r="F906" s="195"/>
      <c r="G906" s="195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</row>
    <row r="907" spans="1:26" ht="12.75" customHeight="1">
      <c r="A907" s="195"/>
      <c r="B907" s="195"/>
      <c r="C907" s="195"/>
      <c r="D907" s="195"/>
      <c r="E907" s="195"/>
      <c r="F907" s="195"/>
      <c r="G907" s="195"/>
      <c r="H907" s="195"/>
      <c r="I907" s="195"/>
      <c r="J907" s="195"/>
      <c r="K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</row>
    <row r="908" spans="1:26" ht="12.75" customHeight="1">
      <c r="A908" s="195"/>
      <c r="B908" s="195"/>
      <c r="C908" s="195"/>
      <c r="D908" s="195"/>
      <c r="E908" s="195"/>
      <c r="F908" s="195"/>
      <c r="G908" s="195"/>
      <c r="H908" s="195"/>
      <c r="I908" s="195"/>
      <c r="J908" s="195"/>
      <c r="K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</row>
    <row r="909" spans="1:26" ht="12.75" customHeight="1">
      <c r="A909" s="195"/>
      <c r="B909" s="195"/>
      <c r="C909" s="195"/>
      <c r="D909" s="195"/>
      <c r="E909" s="195"/>
      <c r="F909" s="195"/>
      <c r="G909" s="195"/>
      <c r="H909" s="195"/>
      <c r="I909" s="195"/>
      <c r="J909" s="195"/>
      <c r="K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</row>
    <row r="910" spans="1:26" ht="12.75" customHeight="1">
      <c r="A910" s="195"/>
      <c r="B910" s="195"/>
      <c r="C910" s="195"/>
      <c r="D910" s="195"/>
      <c r="E910" s="195"/>
      <c r="F910" s="195"/>
      <c r="G910" s="195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</row>
    <row r="911" spans="1:26" ht="12.75" customHeight="1">
      <c r="A911" s="195"/>
      <c r="B911" s="195"/>
      <c r="C911" s="195"/>
      <c r="D911" s="195"/>
      <c r="E911" s="195"/>
      <c r="F911" s="195"/>
      <c r="G911" s="195"/>
      <c r="H911" s="195"/>
      <c r="I911" s="195"/>
      <c r="J911" s="195"/>
      <c r="K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</row>
    <row r="912" spans="1:26" ht="12.75" customHeight="1">
      <c r="A912" s="195"/>
      <c r="B912" s="195"/>
      <c r="C912" s="195"/>
      <c r="D912" s="195"/>
      <c r="E912" s="195"/>
      <c r="F912" s="195"/>
      <c r="G912" s="195"/>
      <c r="H912" s="195"/>
      <c r="I912" s="195"/>
      <c r="J912" s="195"/>
      <c r="K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</row>
    <row r="913" spans="1:26" ht="12.75" customHeight="1">
      <c r="A913" s="195"/>
      <c r="B913" s="195"/>
      <c r="C913" s="195"/>
      <c r="D913" s="195"/>
      <c r="E913" s="195"/>
      <c r="F913" s="195"/>
      <c r="G913" s="195"/>
      <c r="H913" s="195"/>
      <c r="I913" s="195"/>
      <c r="J913" s="195"/>
      <c r="K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</row>
    <row r="914" spans="1:26" ht="12.75" customHeight="1">
      <c r="A914" s="195"/>
      <c r="B914" s="195"/>
      <c r="C914" s="195"/>
      <c r="D914" s="195"/>
      <c r="E914" s="195"/>
      <c r="F914" s="195"/>
      <c r="G914" s="195"/>
      <c r="H914" s="195"/>
      <c r="I914" s="195"/>
      <c r="J914" s="195"/>
      <c r="K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</row>
    <row r="915" spans="1:26" ht="12.75" customHeight="1">
      <c r="A915" s="195"/>
      <c r="B915" s="195"/>
      <c r="C915" s="195"/>
      <c r="D915" s="195"/>
      <c r="E915" s="195"/>
      <c r="F915" s="195"/>
      <c r="G915" s="195"/>
      <c r="H915" s="195"/>
      <c r="I915" s="195"/>
      <c r="J915" s="195"/>
      <c r="K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  <c r="W915" s="195"/>
      <c r="X915" s="195"/>
      <c r="Y915" s="195"/>
      <c r="Z915" s="195"/>
    </row>
    <row r="916" spans="1:26" ht="12.75" customHeight="1">
      <c r="A916" s="195"/>
      <c r="B916" s="195"/>
      <c r="C916" s="195"/>
      <c r="D916" s="195"/>
      <c r="E916" s="195"/>
      <c r="F916" s="195"/>
      <c r="G916" s="195"/>
      <c r="H916" s="195"/>
      <c r="I916" s="195"/>
      <c r="J916" s="195"/>
      <c r="K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  <c r="W916" s="195"/>
      <c r="X916" s="195"/>
      <c r="Y916" s="195"/>
      <c r="Z916" s="195"/>
    </row>
    <row r="917" spans="1:26" ht="12.75" customHeight="1">
      <c r="A917" s="195"/>
      <c r="B917" s="195"/>
      <c r="C917" s="195"/>
      <c r="D917" s="195"/>
      <c r="E917" s="195"/>
      <c r="F917" s="195"/>
      <c r="G917" s="195"/>
      <c r="H917" s="195"/>
      <c r="I917" s="195"/>
      <c r="J917" s="195"/>
      <c r="K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  <c r="W917" s="195"/>
      <c r="X917" s="195"/>
      <c r="Y917" s="195"/>
      <c r="Z917" s="195"/>
    </row>
    <row r="918" spans="1:26" ht="12.75" customHeight="1">
      <c r="A918" s="195"/>
      <c r="B918" s="195"/>
      <c r="C918" s="195"/>
      <c r="D918" s="195"/>
      <c r="E918" s="195"/>
      <c r="F918" s="195"/>
      <c r="G918" s="195"/>
      <c r="H918" s="195"/>
      <c r="I918" s="195"/>
      <c r="J918" s="195"/>
      <c r="K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</row>
    <row r="919" spans="1:26" ht="12.75" customHeight="1">
      <c r="A919" s="195"/>
      <c r="B919" s="195"/>
      <c r="C919" s="195"/>
      <c r="D919" s="195"/>
      <c r="E919" s="195"/>
      <c r="F919" s="195"/>
      <c r="G919" s="195"/>
      <c r="H919" s="195"/>
      <c r="I919" s="195"/>
      <c r="J919" s="195"/>
      <c r="K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  <c r="W919" s="195"/>
      <c r="X919" s="195"/>
      <c r="Y919" s="195"/>
      <c r="Z919" s="195"/>
    </row>
    <row r="920" spans="1:26" ht="12.75" customHeight="1">
      <c r="A920" s="195"/>
      <c r="B920" s="195"/>
      <c r="C920" s="195"/>
      <c r="D920" s="195"/>
      <c r="E920" s="195"/>
      <c r="F920" s="195"/>
      <c r="G920" s="195"/>
      <c r="H920" s="195"/>
      <c r="I920" s="195"/>
      <c r="J920" s="195"/>
      <c r="K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  <c r="W920" s="195"/>
      <c r="X920" s="195"/>
      <c r="Y920" s="195"/>
      <c r="Z920" s="195"/>
    </row>
    <row r="921" spans="1:26" ht="12.75" customHeight="1">
      <c r="A921" s="195"/>
      <c r="B921" s="195"/>
      <c r="C921" s="195"/>
      <c r="D921" s="195"/>
      <c r="E921" s="195"/>
      <c r="F921" s="195"/>
      <c r="G921" s="195"/>
      <c r="H921" s="195"/>
      <c r="I921" s="195"/>
      <c r="J921" s="195"/>
      <c r="K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  <c r="W921" s="195"/>
      <c r="X921" s="195"/>
      <c r="Y921" s="195"/>
      <c r="Z921" s="195"/>
    </row>
    <row r="922" spans="1:26" ht="12.75" customHeight="1">
      <c r="A922" s="195"/>
      <c r="B922" s="195"/>
      <c r="C922" s="195"/>
      <c r="D922" s="195"/>
      <c r="E922" s="195"/>
      <c r="F922" s="195"/>
      <c r="G922" s="195"/>
      <c r="H922" s="195"/>
      <c r="I922" s="195"/>
      <c r="J922" s="195"/>
      <c r="K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  <c r="W922" s="195"/>
      <c r="X922" s="195"/>
      <c r="Y922" s="195"/>
      <c r="Z922" s="195"/>
    </row>
    <row r="923" spans="1:26" ht="12.75" customHeight="1">
      <c r="A923" s="195"/>
      <c r="B923" s="195"/>
      <c r="C923" s="195"/>
      <c r="D923" s="195"/>
      <c r="E923" s="195"/>
      <c r="F923" s="195"/>
      <c r="G923" s="195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5"/>
      <c r="Y923" s="195"/>
      <c r="Z923" s="195"/>
    </row>
    <row r="924" spans="1:26" ht="12.75" customHeight="1">
      <c r="A924" s="195"/>
      <c r="B924" s="195"/>
      <c r="C924" s="195"/>
      <c r="D924" s="195"/>
      <c r="E924" s="195"/>
      <c r="F924" s="195"/>
      <c r="G924" s="195"/>
      <c r="H924" s="195"/>
      <c r="I924" s="195"/>
      <c r="J924" s="195"/>
      <c r="K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  <c r="W924" s="195"/>
      <c r="X924" s="195"/>
      <c r="Y924" s="195"/>
      <c r="Z924" s="195"/>
    </row>
    <row r="925" spans="1:26" ht="12.75" customHeight="1">
      <c r="A925" s="195"/>
      <c r="B925" s="195"/>
      <c r="C925" s="195"/>
      <c r="D925" s="195"/>
      <c r="E925" s="195"/>
      <c r="F925" s="195"/>
      <c r="G925" s="195"/>
      <c r="H925" s="195"/>
      <c r="I925" s="195"/>
      <c r="J925" s="195"/>
      <c r="K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  <c r="W925" s="195"/>
      <c r="X925" s="195"/>
      <c r="Y925" s="195"/>
      <c r="Z925" s="195"/>
    </row>
    <row r="926" spans="1:26" ht="12.75" customHeight="1">
      <c r="A926" s="195"/>
      <c r="B926" s="195"/>
      <c r="C926" s="195"/>
      <c r="D926" s="195"/>
      <c r="E926" s="195"/>
      <c r="F926" s="195"/>
      <c r="G926" s="195"/>
      <c r="H926" s="195"/>
      <c r="I926" s="195"/>
      <c r="J926" s="195"/>
      <c r="K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</row>
    <row r="927" spans="1:26" ht="12.75" customHeight="1">
      <c r="A927" s="195"/>
      <c r="B927" s="195"/>
      <c r="C927" s="195"/>
      <c r="D927" s="195"/>
      <c r="E927" s="195"/>
      <c r="F927" s="195"/>
      <c r="G927" s="195"/>
      <c r="H927" s="195"/>
      <c r="I927" s="195"/>
      <c r="J927" s="195"/>
      <c r="K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  <c r="W927" s="195"/>
      <c r="X927" s="195"/>
      <c r="Y927" s="195"/>
      <c r="Z927" s="195"/>
    </row>
    <row r="928" spans="1:26" ht="12.75" customHeight="1">
      <c r="A928" s="195"/>
      <c r="B928" s="195"/>
      <c r="C928" s="195"/>
      <c r="D928" s="195"/>
      <c r="E928" s="195"/>
      <c r="F928" s="195"/>
      <c r="G928" s="195"/>
      <c r="H928" s="195"/>
      <c r="I928" s="195"/>
      <c r="J928" s="195"/>
      <c r="K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  <c r="W928" s="195"/>
      <c r="X928" s="195"/>
      <c r="Y928" s="195"/>
      <c r="Z928" s="195"/>
    </row>
    <row r="929" spans="1:26" ht="12.75" customHeight="1">
      <c r="A929" s="195"/>
      <c r="B929" s="195"/>
      <c r="C929" s="195"/>
      <c r="D929" s="195"/>
      <c r="E929" s="195"/>
      <c r="F929" s="195"/>
      <c r="G929" s="195"/>
      <c r="H929" s="195"/>
      <c r="I929" s="195"/>
      <c r="J929" s="195"/>
      <c r="K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  <c r="W929" s="195"/>
      <c r="X929" s="195"/>
      <c r="Y929" s="195"/>
      <c r="Z929" s="195"/>
    </row>
    <row r="930" spans="1:26" ht="12.75" customHeight="1">
      <c r="A930" s="195"/>
      <c r="B930" s="195"/>
      <c r="C930" s="195"/>
      <c r="D930" s="195"/>
      <c r="E930" s="195"/>
      <c r="F930" s="195"/>
      <c r="G930" s="195"/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  <c r="W930" s="195"/>
      <c r="X930" s="195"/>
      <c r="Y930" s="195"/>
      <c r="Z930" s="195"/>
    </row>
    <row r="931" spans="1:26" ht="12.75" customHeight="1">
      <c r="A931" s="195"/>
      <c r="B931" s="195"/>
      <c r="C931" s="195"/>
      <c r="D931" s="195"/>
      <c r="E931" s="195"/>
      <c r="F931" s="195"/>
      <c r="G931" s="195"/>
      <c r="H931" s="195"/>
      <c r="I931" s="195"/>
      <c r="J931" s="195"/>
      <c r="K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  <c r="W931" s="195"/>
      <c r="X931" s="195"/>
      <c r="Y931" s="195"/>
      <c r="Z931" s="195"/>
    </row>
    <row r="932" spans="1:26" ht="12.75" customHeight="1">
      <c r="A932" s="195"/>
      <c r="B932" s="195"/>
      <c r="C932" s="195"/>
      <c r="D932" s="195"/>
      <c r="E932" s="195"/>
      <c r="F932" s="195"/>
      <c r="G932" s="195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</row>
    <row r="933" spans="1:26" ht="12.75" customHeight="1">
      <c r="A933" s="195"/>
      <c r="B933" s="195"/>
      <c r="C933" s="195"/>
      <c r="D933" s="195"/>
      <c r="E933" s="195"/>
      <c r="F933" s="195"/>
      <c r="G933" s="195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</row>
    <row r="934" spans="1:26" ht="12.75" customHeight="1">
      <c r="A934" s="195"/>
      <c r="B934" s="195"/>
      <c r="C934" s="195"/>
      <c r="D934" s="195"/>
      <c r="E934" s="195"/>
      <c r="F934" s="195"/>
      <c r="G934" s="195"/>
      <c r="H934" s="195"/>
      <c r="I934" s="195"/>
      <c r="J934" s="195"/>
      <c r="K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  <c r="W934" s="195"/>
      <c r="X934" s="195"/>
      <c r="Y934" s="195"/>
      <c r="Z934" s="195"/>
    </row>
    <row r="935" spans="1:26" ht="12.75" customHeight="1">
      <c r="A935" s="195"/>
      <c r="B935" s="195"/>
      <c r="C935" s="195"/>
      <c r="D935" s="195"/>
      <c r="E935" s="195"/>
      <c r="F935" s="195"/>
      <c r="G935" s="195"/>
      <c r="H935" s="195"/>
      <c r="I935" s="195"/>
      <c r="J935" s="195"/>
      <c r="K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  <c r="W935" s="195"/>
      <c r="X935" s="195"/>
      <c r="Y935" s="195"/>
      <c r="Z935" s="195"/>
    </row>
    <row r="936" spans="1:26" ht="12.75" customHeight="1">
      <c r="A936" s="195"/>
      <c r="B936" s="195"/>
      <c r="C936" s="195"/>
      <c r="D936" s="195"/>
      <c r="E936" s="195"/>
      <c r="F936" s="195"/>
      <c r="G936" s="195"/>
      <c r="H936" s="195"/>
      <c r="I936" s="195"/>
      <c r="J936" s="195"/>
      <c r="K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  <c r="W936" s="195"/>
      <c r="X936" s="195"/>
      <c r="Y936" s="195"/>
      <c r="Z936" s="195"/>
    </row>
    <row r="937" spans="1:26" ht="12.75" customHeight="1">
      <c r="A937" s="195"/>
      <c r="B937" s="195"/>
      <c r="C937" s="195"/>
      <c r="D937" s="195"/>
      <c r="E937" s="195"/>
      <c r="F937" s="195"/>
      <c r="G937" s="195"/>
      <c r="H937" s="195"/>
      <c r="I937" s="195"/>
      <c r="J937" s="195"/>
      <c r="K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  <c r="W937" s="195"/>
      <c r="X937" s="195"/>
      <c r="Y937" s="195"/>
      <c r="Z937" s="195"/>
    </row>
    <row r="938" spans="1:26" ht="12.75" customHeight="1">
      <c r="A938" s="195"/>
      <c r="B938" s="195"/>
      <c r="C938" s="195"/>
      <c r="D938" s="195"/>
      <c r="E938" s="195"/>
      <c r="F938" s="195"/>
      <c r="G938" s="195"/>
      <c r="H938" s="195"/>
      <c r="I938" s="195"/>
      <c r="J938" s="195"/>
      <c r="K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  <c r="W938" s="195"/>
      <c r="X938" s="195"/>
      <c r="Y938" s="195"/>
      <c r="Z938" s="195"/>
    </row>
    <row r="939" spans="1:26" ht="12.75" customHeight="1">
      <c r="A939" s="195"/>
      <c r="B939" s="195"/>
      <c r="C939" s="195"/>
      <c r="D939" s="195"/>
      <c r="E939" s="195"/>
      <c r="F939" s="195"/>
      <c r="G939" s="195"/>
      <c r="H939" s="195"/>
      <c r="I939" s="195"/>
      <c r="J939" s="195"/>
      <c r="K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  <c r="W939" s="195"/>
      <c r="X939" s="195"/>
      <c r="Y939" s="195"/>
      <c r="Z939" s="195"/>
    </row>
    <row r="940" spans="1:26" ht="12.75" customHeight="1">
      <c r="A940" s="195"/>
      <c r="B940" s="195"/>
      <c r="C940" s="195"/>
      <c r="D940" s="195"/>
      <c r="E940" s="195"/>
      <c r="F940" s="195"/>
      <c r="G940" s="195"/>
      <c r="H940" s="195"/>
      <c r="I940" s="195"/>
      <c r="J940" s="195"/>
      <c r="K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  <c r="W940" s="195"/>
      <c r="X940" s="195"/>
      <c r="Y940" s="195"/>
      <c r="Z940" s="195"/>
    </row>
    <row r="941" spans="1:26" ht="12.75" customHeight="1">
      <c r="A941" s="195"/>
      <c r="B941" s="195"/>
      <c r="C941" s="195"/>
      <c r="D941" s="195"/>
      <c r="E941" s="195"/>
      <c r="F941" s="195"/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  <c r="W941" s="195"/>
      <c r="X941" s="195"/>
      <c r="Y941" s="195"/>
      <c r="Z941" s="195"/>
    </row>
    <row r="942" spans="1:26" ht="12.75" customHeight="1">
      <c r="A942" s="195"/>
      <c r="B942" s="195"/>
      <c r="C942" s="195"/>
      <c r="D942" s="195"/>
      <c r="E942" s="195"/>
      <c r="F942" s="195"/>
      <c r="G942" s="195"/>
      <c r="H942" s="195"/>
      <c r="I942" s="195"/>
      <c r="J942" s="195"/>
      <c r="K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  <c r="W942" s="195"/>
      <c r="X942" s="195"/>
      <c r="Y942" s="195"/>
      <c r="Z942" s="195"/>
    </row>
    <row r="943" spans="1:26" ht="12.75" customHeight="1">
      <c r="A943" s="195"/>
      <c r="B943" s="195"/>
      <c r="C943" s="195"/>
      <c r="D943" s="195"/>
      <c r="E943" s="195"/>
      <c r="F943" s="195"/>
      <c r="G943" s="195"/>
      <c r="H943" s="195"/>
      <c r="I943" s="195"/>
      <c r="J943" s="195"/>
      <c r="K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  <c r="W943" s="195"/>
      <c r="X943" s="195"/>
      <c r="Y943" s="195"/>
      <c r="Z943" s="195"/>
    </row>
    <row r="944" spans="1:26" ht="12.75" customHeight="1">
      <c r="A944" s="195"/>
      <c r="B944" s="195"/>
      <c r="C944" s="195"/>
      <c r="D944" s="195"/>
      <c r="E944" s="195"/>
      <c r="F944" s="195"/>
      <c r="G944" s="195"/>
      <c r="H944" s="195"/>
      <c r="I944" s="195"/>
      <c r="J944" s="195"/>
      <c r="K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  <c r="W944" s="195"/>
      <c r="X944" s="195"/>
      <c r="Y944" s="195"/>
      <c r="Z944" s="195"/>
    </row>
    <row r="945" spans="1:26" ht="12.75" customHeight="1">
      <c r="A945" s="195"/>
      <c r="B945" s="195"/>
      <c r="C945" s="195"/>
      <c r="D945" s="195"/>
      <c r="E945" s="195"/>
      <c r="F945" s="195"/>
      <c r="G945" s="195"/>
      <c r="H945" s="195"/>
      <c r="I945" s="195"/>
      <c r="J945" s="195"/>
      <c r="K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  <c r="W945" s="195"/>
      <c r="X945" s="195"/>
      <c r="Y945" s="195"/>
      <c r="Z945" s="195"/>
    </row>
    <row r="946" spans="1:26" ht="12.75" customHeight="1">
      <c r="A946" s="195"/>
      <c r="B946" s="195"/>
      <c r="C946" s="195"/>
      <c r="D946" s="195"/>
      <c r="E946" s="195"/>
      <c r="F946" s="195"/>
      <c r="G946" s="195"/>
      <c r="H946" s="195"/>
      <c r="I946" s="195"/>
      <c r="J946" s="195"/>
      <c r="K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  <c r="W946" s="195"/>
      <c r="X946" s="195"/>
      <c r="Y946" s="195"/>
      <c r="Z946" s="195"/>
    </row>
    <row r="947" spans="1:26" ht="12.75" customHeight="1">
      <c r="A947" s="195"/>
      <c r="B947" s="195"/>
      <c r="C947" s="195"/>
      <c r="D947" s="195"/>
      <c r="E947" s="195"/>
      <c r="F947" s="195"/>
      <c r="G947" s="195"/>
      <c r="H947" s="195"/>
      <c r="I947" s="195"/>
      <c r="J947" s="195"/>
      <c r="K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  <c r="W947" s="195"/>
      <c r="X947" s="195"/>
      <c r="Y947" s="195"/>
      <c r="Z947" s="195"/>
    </row>
    <row r="948" spans="1:26" ht="12.75" customHeight="1">
      <c r="A948" s="195"/>
      <c r="B948" s="195"/>
      <c r="C948" s="195"/>
      <c r="D948" s="195"/>
      <c r="E948" s="195"/>
      <c r="F948" s="195"/>
      <c r="G948" s="195"/>
      <c r="H948" s="195"/>
      <c r="I948" s="195"/>
      <c r="J948" s="195"/>
      <c r="K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  <c r="W948" s="195"/>
      <c r="X948" s="195"/>
      <c r="Y948" s="195"/>
      <c r="Z948" s="195"/>
    </row>
    <row r="949" spans="1:26" ht="12.75" customHeight="1">
      <c r="A949" s="195"/>
      <c r="B949" s="195"/>
      <c r="C949" s="195"/>
      <c r="D949" s="195"/>
      <c r="E949" s="195"/>
      <c r="F949" s="195"/>
      <c r="G949" s="195"/>
      <c r="H949" s="195"/>
      <c r="I949" s="195"/>
      <c r="J949" s="195"/>
      <c r="K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  <c r="W949" s="195"/>
      <c r="X949" s="195"/>
      <c r="Y949" s="195"/>
      <c r="Z949" s="195"/>
    </row>
    <row r="950" spans="1:26" ht="12.75" customHeight="1">
      <c r="A950" s="195"/>
      <c r="B950" s="195"/>
      <c r="C950" s="195"/>
      <c r="D950" s="195"/>
      <c r="E950" s="195"/>
      <c r="F950" s="195"/>
      <c r="G950" s="195"/>
      <c r="H950" s="195"/>
      <c r="I950" s="195"/>
      <c r="J950" s="195"/>
      <c r="K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  <c r="W950" s="195"/>
      <c r="X950" s="195"/>
      <c r="Y950" s="195"/>
      <c r="Z950" s="195"/>
    </row>
    <row r="951" spans="1:26" ht="12.75" customHeight="1">
      <c r="A951" s="195"/>
      <c r="B951" s="195"/>
      <c r="C951" s="195"/>
      <c r="D951" s="195"/>
      <c r="E951" s="195"/>
      <c r="F951" s="195"/>
      <c r="G951" s="195"/>
      <c r="H951" s="195"/>
      <c r="I951" s="195"/>
      <c r="J951" s="195"/>
      <c r="K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  <c r="W951" s="195"/>
      <c r="X951" s="195"/>
      <c r="Y951" s="195"/>
      <c r="Z951" s="195"/>
    </row>
    <row r="952" spans="1:26" ht="12.75" customHeight="1">
      <c r="A952" s="195"/>
      <c r="B952" s="195"/>
      <c r="C952" s="195"/>
      <c r="D952" s="195"/>
      <c r="E952" s="195"/>
      <c r="F952" s="195"/>
      <c r="G952" s="195"/>
      <c r="H952" s="195"/>
      <c r="I952" s="195"/>
      <c r="J952" s="195"/>
      <c r="K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  <c r="W952" s="195"/>
      <c r="X952" s="195"/>
      <c r="Y952" s="195"/>
      <c r="Z952" s="195"/>
    </row>
    <row r="953" spans="1:26" ht="12.75" customHeight="1">
      <c r="A953" s="195"/>
      <c r="B953" s="195"/>
      <c r="C953" s="195"/>
      <c r="D953" s="195"/>
      <c r="E953" s="195"/>
      <c r="F953" s="195"/>
      <c r="G953" s="195"/>
      <c r="H953" s="195"/>
      <c r="I953" s="195"/>
      <c r="J953" s="195"/>
      <c r="K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  <c r="W953" s="195"/>
      <c r="X953" s="195"/>
      <c r="Y953" s="195"/>
      <c r="Z953" s="195"/>
    </row>
    <row r="954" spans="1:26" ht="12.75" customHeight="1">
      <c r="A954" s="195"/>
      <c r="B954" s="195"/>
      <c r="C954" s="195"/>
      <c r="D954" s="195"/>
      <c r="E954" s="195"/>
      <c r="F954" s="195"/>
      <c r="G954" s="195"/>
      <c r="H954" s="195"/>
      <c r="I954" s="195"/>
      <c r="J954" s="195"/>
      <c r="K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  <c r="W954" s="195"/>
      <c r="X954" s="195"/>
      <c r="Y954" s="195"/>
      <c r="Z954" s="195"/>
    </row>
    <row r="955" spans="1:26" ht="12.75" customHeight="1">
      <c r="A955" s="195"/>
      <c r="B955" s="195"/>
      <c r="C955" s="195"/>
      <c r="D955" s="195"/>
      <c r="E955" s="195"/>
      <c r="F955" s="195"/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  <c r="W955" s="195"/>
      <c r="X955" s="195"/>
      <c r="Y955" s="195"/>
      <c r="Z955" s="195"/>
    </row>
    <row r="956" spans="1:26" ht="12.75" customHeight="1">
      <c r="A956" s="195"/>
      <c r="B956" s="195"/>
      <c r="C956" s="195"/>
      <c r="D956" s="195"/>
      <c r="E956" s="195"/>
      <c r="F956" s="195"/>
      <c r="G956" s="195"/>
      <c r="H956" s="195"/>
      <c r="I956" s="195"/>
      <c r="J956" s="195"/>
      <c r="K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  <c r="W956" s="195"/>
      <c r="X956" s="195"/>
      <c r="Y956" s="195"/>
      <c r="Z956" s="195"/>
    </row>
    <row r="957" spans="1:26" ht="12.75" customHeight="1">
      <c r="A957" s="195"/>
      <c r="B957" s="195"/>
      <c r="C957" s="195"/>
      <c r="D957" s="195"/>
      <c r="E957" s="195"/>
      <c r="F957" s="195"/>
      <c r="G957" s="195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</row>
    <row r="958" spans="1:26" ht="12.75" customHeight="1">
      <c r="A958" s="195"/>
      <c r="B958" s="195"/>
      <c r="C958" s="195"/>
      <c r="D958" s="195"/>
      <c r="E958" s="195"/>
      <c r="F958" s="195"/>
      <c r="G958" s="195"/>
      <c r="H958" s="195"/>
      <c r="I958" s="195"/>
      <c r="J958" s="195"/>
      <c r="K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  <c r="W958" s="195"/>
      <c r="X958" s="195"/>
      <c r="Y958" s="195"/>
      <c r="Z958" s="195"/>
    </row>
    <row r="959" spans="1:26" ht="12.75" customHeight="1">
      <c r="A959" s="195"/>
      <c r="B959" s="195"/>
      <c r="C959" s="195"/>
      <c r="D959" s="195"/>
      <c r="E959" s="195"/>
      <c r="F959" s="195"/>
      <c r="G959" s="195"/>
      <c r="H959" s="195"/>
      <c r="I959" s="195"/>
      <c r="J959" s="195"/>
      <c r="K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  <c r="W959" s="195"/>
      <c r="X959" s="195"/>
      <c r="Y959" s="195"/>
      <c r="Z959" s="195"/>
    </row>
    <row r="960" spans="1:26" ht="12.75" customHeight="1">
      <c r="A960" s="195"/>
      <c r="B960" s="195"/>
      <c r="C960" s="195"/>
      <c r="D960" s="195"/>
      <c r="E960" s="195"/>
      <c r="F960" s="195"/>
      <c r="G960" s="195"/>
      <c r="H960" s="195"/>
      <c r="I960" s="195"/>
      <c r="J960" s="195"/>
      <c r="K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  <c r="W960" s="195"/>
      <c r="X960" s="195"/>
      <c r="Y960" s="195"/>
      <c r="Z960" s="195"/>
    </row>
    <row r="961" spans="1:26" ht="12.75" customHeight="1">
      <c r="A961" s="195"/>
      <c r="B961" s="195"/>
      <c r="C961" s="195"/>
      <c r="D961" s="195"/>
      <c r="E961" s="195"/>
      <c r="F961" s="195"/>
      <c r="G961" s="195"/>
      <c r="H961" s="195"/>
      <c r="I961" s="195"/>
      <c r="J961" s="195"/>
      <c r="K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  <c r="W961" s="195"/>
      <c r="X961" s="195"/>
      <c r="Y961" s="195"/>
      <c r="Z961" s="195"/>
    </row>
    <row r="962" spans="1:26" ht="12.75" customHeight="1">
      <c r="A962" s="195"/>
      <c r="B962" s="195"/>
      <c r="C962" s="195"/>
      <c r="D962" s="195"/>
      <c r="E962" s="195"/>
      <c r="F962" s="195"/>
      <c r="G962" s="195"/>
      <c r="H962" s="195"/>
      <c r="I962" s="195"/>
      <c r="J962" s="195"/>
      <c r="K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  <c r="W962" s="195"/>
      <c r="X962" s="195"/>
      <c r="Y962" s="195"/>
      <c r="Z962" s="195"/>
    </row>
    <row r="963" spans="1:26" ht="12.75" customHeight="1">
      <c r="A963" s="195"/>
      <c r="B963" s="195"/>
      <c r="C963" s="195"/>
      <c r="D963" s="195"/>
      <c r="E963" s="195"/>
      <c r="F963" s="195"/>
      <c r="G963" s="195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5"/>
      <c r="Y963" s="195"/>
      <c r="Z963" s="195"/>
    </row>
    <row r="964" spans="1:26" ht="12.75" customHeight="1">
      <c r="A964" s="195"/>
      <c r="B964" s="195"/>
      <c r="C964" s="195"/>
      <c r="D964" s="195"/>
      <c r="E964" s="195"/>
      <c r="F964" s="195"/>
      <c r="G964" s="195"/>
      <c r="H964" s="195"/>
      <c r="I964" s="195"/>
      <c r="J964" s="195"/>
      <c r="K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  <c r="W964" s="195"/>
      <c r="X964" s="195"/>
      <c r="Y964" s="195"/>
      <c r="Z964" s="195"/>
    </row>
    <row r="965" spans="1:26" ht="12.75" customHeight="1">
      <c r="A965" s="195"/>
      <c r="B965" s="195"/>
      <c r="C965" s="195"/>
      <c r="D965" s="195"/>
      <c r="E965" s="195"/>
      <c r="F965" s="195"/>
      <c r="G965" s="195"/>
      <c r="H965" s="195"/>
      <c r="I965" s="195"/>
      <c r="J965" s="195"/>
      <c r="K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  <c r="W965" s="195"/>
      <c r="X965" s="195"/>
      <c r="Y965" s="195"/>
      <c r="Z965" s="195"/>
    </row>
    <row r="966" spans="1:26" ht="12.75" customHeight="1">
      <c r="A966" s="195"/>
      <c r="B966" s="195"/>
      <c r="C966" s="195"/>
      <c r="D966" s="195"/>
      <c r="E966" s="195"/>
      <c r="F966" s="195"/>
      <c r="G966" s="195"/>
      <c r="H966" s="195"/>
      <c r="I966" s="195"/>
      <c r="J966" s="195"/>
      <c r="K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  <c r="W966" s="195"/>
      <c r="X966" s="195"/>
      <c r="Y966" s="195"/>
      <c r="Z966" s="195"/>
    </row>
    <row r="967" spans="1:26" ht="12.75" customHeight="1">
      <c r="A967" s="195"/>
      <c r="B967" s="195"/>
      <c r="C967" s="195"/>
      <c r="D967" s="195"/>
      <c r="E967" s="195"/>
      <c r="F967" s="195"/>
      <c r="G967" s="195"/>
      <c r="H967" s="195"/>
      <c r="I967" s="195"/>
      <c r="J967" s="195"/>
      <c r="K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</row>
    <row r="968" spans="1:26" ht="12.75" customHeight="1">
      <c r="A968" s="195"/>
      <c r="B968" s="195"/>
      <c r="C968" s="195"/>
      <c r="D968" s="195"/>
      <c r="E968" s="195"/>
      <c r="F968" s="195"/>
      <c r="G968" s="195"/>
      <c r="H968" s="195"/>
      <c r="I968" s="195"/>
      <c r="J968" s="195"/>
      <c r="K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</row>
    <row r="969" spans="1:26" ht="12.75" customHeight="1">
      <c r="A969" s="195"/>
      <c r="B969" s="195"/>
      <c r="C969" s="195"/>
      <c r="D969" s="195"/>
      <c r="E969" s="195"/>
      <c r="F969" s="195"/>
      <c r="G969" s="195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</row>
    <row r="970" spans="1:26" ht="12.75" customHeight="1">
      <c r="A970" s="195"/>
      <c r="B970" s="195"/>
      <c r="C970" s="195"/>
      <c r="D970" s="195"/>
      <c r="E970" s="195"/>
      <c r="F970" s="195"/>
      <c r="G970" s="195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</row>
    <row r="971" spans="1:26" ht="12.75" customHeight="1">
      <c r="A971" s="195"/>
      <c r="B971" s="195"/>
      <c r="C971" s="195"/>
      <c r="D971" s="195"/>
      <c r="E971" s="195"/>
      <c r="F971" s="195"/>
      <c r="G971" s="195"/>
      <c r="H971" s="195"/>
      <c r="I971" s="195"/>
      <c r="J971" s="195"/>
      <c r="K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</row>
    <row r="972" spans="1:26" ht="12.75" customHeight="1">
      <c r="A972" s="195"/>
      <c r="B972" s="195"/>
      <c r="C972" s="195"/>
      <c r="D972" s="195"/>
      <c r="E972" s="195"/>
      <c r="F972" s="195"/>
      <c r="G972" s="195"/>
      <c r="H972" s="195"/>
      <c r="I972" s="195"/>
      <c r="J972" s="195"/>
      <c r="K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</row>
    <row r="973" spans="1:26" ht="12.75" customHeight="1">
      <c r="A973" s="195"/>
      <c r="B973" s="195"/>
      <c r="C973" s="195"/>
      <c r="D973" s="195"/>
      <c r="E973" s="195"/>
      <c r="F973" s="195"/>
      <c r="G973" s="195"/>
      <c r="H973" s="195"/>
      <c r="I973" s="195"/>
      <c r="J973" s="195"/>
      <c r="K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</row>
    <row r="974" spans="1:26" ht="12.75" customHeight="1">
      <c r="A974" s="195"/>
      <c r="B974" s="195"/>
      <c r="C974" s="195"/>
      <c r="D974" s="195"/>
      <c r="E974" s="195"/>
      <c r="F974" s="195"/>
      <c r="G974" s="195"/>
      <c r="H974" s="195"/>
      <c r="I974" s="195"/>
      <c r="J974" s="195"/>
      <c r="K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</row>
    <row r="975" spans="1:26" ht="12.75" customHeight="1">
      <c r="A975" s="195"/>
      <c r="B975" s="195"/>
      <c r="C975" s="195"/>
      <c r="D975" s="195"/>
      <c r="E975" s="195"/>
      <c r="F975" s="195"/>
      <c r="G975" s="195"/>
      <c r="H975" s="195"/>
      <c r="I975" s="195"/>
      <c r="J975" s="195"/>
      <c r="K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</row>
    <row r="976" spans="1:26" ht="12.75" customHeight="1">
      <c r="A976" s="195"/>
      <c r="B976" s="195"/>
      <c r="C976" s="195"/>
      <c r="D976" s="195"/>
      <c r="E976" s="195"/>
      <c r="F976" s="195"/>
      <c r="G976" s="195"/>
      <c r="H976" s="195"/>
      <c r="I976" s="195"/>
      <c r="J976" s="195"/>
      <c r="K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</row>
    <row r="977" spans="1:26" ht="12.75" customHeight="1">
      <c r="A977" s="195"/>
      <c r="B977" s="195"/>
      <c r="C977" s="195"/>
      <c r="D977" s="195"/>
      <c r="E977" s="195"/>
      <c r="F977" s="195"/>
      <c r="G977" s="195"/>
      <c r="H977" s="195"/>
      <c r="I977" s="195"/>
      <c r="J977" s="195"/>
      <c r="K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</row>
    <row r="978" spans="1:26" ht="12.75" customHeight="1">
      <c r="A978" s="195"/>
      <c r="B978" s="195"/>
      <c r="C978" s="195"/>
      <c r="D978" s="195"/>
      <c r="E978" s="195"/>
      <c r="F978" s="195"/>
      <c r="G978" s="195"/>
      <c r="H978" s="195"/>
      <c r="I978" s="195"/>
      <c r="J978" s="195"/>
      <c r="K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  <c r="W978" s="195"/>
      <c r="X978" s="195"/>
      <c r="Y978" s="195"/>
      <c r="Z978" s="195"/>
    </row>
    <row r="979" spans="1:26" ht="12.75" customHeight="1">
      <c r="A979" s="195"/>
      <c r="B979" s="195"/>
      <c r="C979" s="195"/>
      <c r="D979" s="195"/>
      <c r="E979" s="195"/>
      <c r="F979" s="195"/>
      <c r="G979" s="195"/>
      <c r="H979" s="195"/>
      <c r="I979" s="195"/>
      <c r="J979" s="195"/>
      <c r="K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  <c r="W979" s="195"/>
      <c r="X979" s="195"/>
      <c r="Y979" s="195"/>
      <c r="Z979" s="195"/>
    </row>
    <row r="980" spans="1:26" ht="12.75" customHeight="1">
      <c r="A980" s="195"/>
      <c r="B980" s="195"/>
      <c r="C980" s="195"/>
      <c r="D980" s="195"/>
      <c r="E980" s="195"/>
      <c r="F980" s="195"/>
      <c r="G980" s="195"/>
      <c r="H980" s="195"/>
      <c r="I980" s="195"/>
      <c r="J980" s="195"/>
      <c r="K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  <c r="W980" s="195"/>
      <c r="X980" s="195"/>
      <c r="Y980" s="195"/>
      <c r="Z980" s="195"/>
    </row>
    <row r="981" spans="1:26" ht="12.75" customHeight="1">
      <c r="A981" s="195"/>
      <c r="B981" s="195"/>
      <c r="C981" s="195"/>
      <c r="D981" s="195"/>
      <c r="E981" s="195"/>
      <c r="F981" s="195"/>
      <c r="G981" s="195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</row>
    <row r="982" spans="1:26" ht="12.75" customHeight="1">
      <c r="A982" s="195"/>
      <c r="B982" s="195"/>
      <c r="C982" s="195"/>
      <c r="D982" s="195"/>
      <c r="E982" s="195"/>
      <c r="F982" s="195"/>
      <c r="G982" s="195"/>
      <c r="H982" s="195"/>
      <c r="I982" s="195"/>
      <c r="J982" s="195"/>
      <c r="K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  <c r="W982" s="195"/>
      <c r="X982" s="195"/>
      <c r="Y982" s="195"/>
      <c r="Z982" s="195"/>
    </row>
    <row r="983" spans="1:26" ht="12.75" customHeight="1">
      <c r="A983" s="195"/>
      <c r="B983" s="195"/>
      <c r="C983" s="195"/>
      <c r="D983" s="195"/>
      <c r="E983" s="195"/>
      <c r="F983" s="195"/>
      <c r="G983" s="195"/>
      <c r="H983" s="195"/>
      <c r="I983" s="195"/>
      <c r="J983" s="195"/>
      <c r="K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  <c r="W983" s="195"/>
      <c r="X983" s="195"/>
      <c r="Y983" s="195"/>
      <c r="Z983" s="195"/>
    </row>
    <row r="984" spans="1:26" ht="12.75" customHeight="1">
      <c r="A984" s="195"/>
      <c r="B984" s="195"/>
      <c r="C984" s="195"/>
      <c r="D984" s="195"/>
      <c r="E984" s="195"/>
      <c r="F984" s="195"/>
      <c r="G984" s="195"/>
      <c r="H984" s="195"/>
      <c r="I984" s="195"/>
      <c r="J984" s="195"/>
      <c r="K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  <c r="W984" s="195"/>
      <c r="X984" s="195"/>
      <c r="Y984" s="195"/>
      <c r="Z984" s="195"/>
    </row>
    <row r="985" spans="1:26" ht="12.75" customHeight="1">
      <c r="A985" s="195"/>
      <c r="B985" s="195"/>
      <c r="C985" s="195"/>
      <c r="D985" s="195"/>
      <c r="E985" s="195"/>
      <c r="F985" s="195"/>
      <c r="G985" s="195"/>
      <c r="H985" s="195"/>
      <c r="I985" s="195"/>
      <c r="J985" s="195"/>
      <c r="K985" s="195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5"/>
      <c r="W985" s="195"/>
      <c r="X985" s="195"/>
      <c r="Y985" s="195"/>
      <c r="Z985" s="195"/>
    </row>
    <row r="986" spans="1:26" ht="12.75" customHeight="1">
      <c r="A986" s="195"/>
      <c r="B986" s="195"/>
      <c r="C986" s="195"/>
      <c r="D986" s="195"/>
      <c r="E986" s="195"/>
      <c r="F986" s="195"/>
      <c r="G986" s="195"/>
      <c r="H986" s="195"/>
      <c r="I986" s="195"/>
      <c r="J986" s="195"/>
      <c r="K986" s="195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5"/>
      <c r="W986" s="195"/>
      <c r="X986" s="195"/>
      <c r="Y986" s="195"/>
      <c r="Z986" s="195"/>
    </row>
    <row r="987" spans="1:26" ht="12.75" customHeight="1">
      <c r="A987" s="195"/>
      <c r="B987" s="195"/>
      <c r="C987" s="195"/>
      <c r="D987" s="195"/>
      <c r="E987" s="195"/>
      <c r="F987" s="195"/>
      <c r="G987" s="195"/>
      <c r="H987" s="195"/>
      <c r="I987" s="195"/>
      <c r="J987" s="195"/>
      <c r="K987" s="195"/>
      <c r="L987" s="195"/>
      <c r="M987" s="195"/>
      <c r="N987" s="195"/>
      <c r="O987" s="195"/>
      <c r="P987" s="195"/>
      <c r="Q987" s="195"/>
      <c r="R987" s="195"/>
      <c r="S987" s="195"/>
      <c r="T987" s="195"/>
      <c r="U987" s="195"/>
      <c r="V987" s="195"/>
      <c r="W987" s="195"/>
      <c r="X987" s="195"/>
      <c r="Y987" s="195"/>
      <c r="Z987" s="195"/>
    </row>
    <row r="988" spans="1:26" ht="12.75" customHeight="1">
      <c r="A988" s="195"/>
      <c r="B988" s="195"/>
      <c r="C988" s="195"/>
      <c r="D988" s="195"/>
      <c r="E988" s="195"/>
      <c r="F988" s="195"/>
      <c r="G988" s="195"/>
      <c r="H988" s="195"/>
      <c r="I988" s="195"/>
      <c r="J988" s="195"/>
      <c r="K988" s="195"/>
      <c r="L988" s="195"/>
      <c r="M988" s="195"/>
      <c r="N988" s="195"/>
      <c r="O988" s="195"/>
      <c r="P988" s="195"/>
      <c r="Q988" s="195"/>
      <c r="R988" s="195"/>
      <c r="S988" s="195"/>
      <c r="T988" s="195"/>
      <c r="U988" s="195"/>
      <c r="V988" s="195"/>
      <c r="W988" s="195"/>
      <c r="X988" s="195"/>
      <c r="Y988" s="195"/>
      <c r="Z988" s="195"/>
    </row>
  </sheetData>
  <sheetProtection/>
  <mergeCells count="59">
    <mergeCell ref="A51:B51"/>
    <mergeCell ref="A52:B52"/>
    <mergeCell ref="A55:E55"/>
    <mergeCell ref="A57:F57"/>
    <mergeCell ref="A58:F58"/>
    <mergeCell ref="A59:O59"/>
    <mergeCell ref="A43:N43"/>
    <mergeCell ref="A44:N44"/>
    <mergeCell ref="A45:N45"/>
    <mergeCell ref="A46:N46"/>
    <mergeCell ref="A47:N47"/>
    <mergeCell ref="A50:B50"/>
    <mergeCell ref="A37:O37"/>
    <mergeCell ref="A38:T38"/>
    <mergeCell ref="A39:M39"/>
    <mergeCell ref="A40:K40"/>
    <mergeCell ref="A41:K41"/>
    <mergeCell ref="A42:N42"/>
    <mergeCell ref="A1:F1"/>
    <mergeCell ref="A2:F2"/>
    <mergeCell ref="A3:D3"/>
    <mergeCell ref="A4:D4"/>
    <mergeCell ref="A6:A8"/>
    <mergeCell ref="B6:D6"/>
    <mergeCell ref="B7:C7"/>
    <mergeCell ref="D7:D8"/>
    <mergeCell ref="A66:B66"/>
    <mergeCell ref="A56:N56"/>
    <mergeCell ref="T24:T25"/>
    <mergeCell ref="J23:J25"/>
    <mergeCell ref="L23:L25"/>
    <mergeCell ref="M23:M25"/>
    <mergeCell ref="K23:K25"/>
    <mergeCell ref="N23:N25"/>
    <mergeCell ref="O23:O25"/>
    <mergeCell ref="P23:P25"/>
    <mergeCell ref="A34:L34"/>
    <mergeCell ref="A36:L36"/>
    <mergeCell ref="A18:Y18"/>
    <mergeCell ref="A19:Y19"/>
    <mergeCell ref="A21:Y21"/>
    <mergeCell ref="A23:A25"/>
    <mergeCell ref="B23:B25"/>
    <mergeCell ref="Y23:Y25"/>
    <mergeCell ref="Q24:Q25"/>
    <mergeCell ref="R24:R25"/>
    <mergeCell ref="S24:S25"/>
    <mergeCell ref="U24:V24"/>
    <mergeCell ref="Q23:V23"/>
    <mergeCell ref="W24:W25"/>
    <mergeCell ref="X24:X25"/>
    <mergeCell ref="W23:X23"/>
    <mergeCell ref="I23:I25"/>
    <mergeCell ref="C23:C25"/>
    <mergeCell ref="D23:D25"/>
    <mergeCell ref="E23:E25"/>
    <mergeCell ref="F23:F25"/>
    <mergeCell ref="G23:G25"/>
    <mergeCell ref="H23:H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22">
      <selection activeCell="F27" sqref="F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285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42" t="s">
        <v>89</v>
      </c>
      <c r="B6" s="342" t="s">
        <v>90</v>
      </c>
      <c r="C6" s="342"/>
      <c r="D6" s="342"/>
      <c r="E6" s="20"/>
      <c r="F6" s="20"/>
    </row>
    <row r="7" spans="1:6" ht="12.75">
      <c r="A7" s="342"/>
      <c r="B7" s="342" t="s">
        <v>91</v>
      </c>
      <c r="C7" s="342"/>
      <c r="D7" s="342" t="s">
        <v>92</v>
      </c>
      <c r="E7" s="20"/>
      <c r="F7" s="20"/>
    </row>
    <row r="8" spans="1:6" ht="12.75">
      <c r="A8" s="342"/>
      <c r="B8" s="48" t="s">
        <v>20</v>
      </c>
      <c r="C8" s="48" t="s">
        <v>21</v>
      </c>
      <c r="D8" s="342"/>
      <c r="E8" s="20"/>
      <c r="F8" s="20"/>
    </row>
    <row r="9" spans="1:6" ht="37.5">
      <c r="A9" s="51" t="s">
        <v>93</v>
      </c>
      <c r="B9" s="50" t="s">
        <v>94</v>
      </c>
      <c r="C9" s="50" t="s">
        <v>94</v>
      </c>
      <c r="D9" s="50" t="s">
        <v>94</v>
      </c>
      <c r="E9" s="20"/>
      <c r="F9" s="20"/>
    </row>
    <row r="10" spans="1:6" ht="37.5">
      <c r="A10" s="51" t="s">
        <v>95</v>
      </c>
      <c r="B10" s="50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51" t="s">
        <v>96</v>
      </c>
      <c r="B11" s="50" t="s">
        <v>94</v>
      </c>
      <c r="C11" s="50" t="s">
        <v>94</v>
      </c>
      <c r="D11" s="50" t="s">
        <v>94</v>
      </c>
      <c r="E11" s="20"/>
      <c r="F11" s="20"/>
    </row>
    <row r="12" spans="1:6" ht="12.75">
      <c r="A12" s="49" t="s">
        <v>97</v>
      </c>
      <c r="B12" s="62">
        <f>SUM(Q30)</f>
        <v>831413.48</v>
      </c>
      <c r="C12" s="50">
        <v>0</v>
      </c>
      <c r="D12" s="50">
        <f>B12+C12</f>
        <v>831413.48</v>
      </c>
      <c r="E12" s="20"/>
      <c r="F12" s="20"/>
    </row>
    <row r="13" spans="1:6" ht="75">
      <c r="A13" s="51" t="s">
        <v>98</v>
      </c>
      <c r="B13" s="50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51" t="s">
        <v>99</v>
      </c>
      <c r="B14" s="50" t="s">
        <v>94</v>
      </c>
      <c r="C14" s="50" t="s">
        <v>94</v>
      </c>
      <c r="D14" s="50" t="s">
        <v>94</v>
      </c>
      <c r="E14" s="20"/>
      <c r="F14" s="20"/>
    </row>
    <row r="15" spans="1:6" ht="12.75">
      <c r="A15" s="49" t="s">
        <v>100</v>
      </c>
      <c r="B15" s="50" t="s">
        <v>94</v>
      </c>
      <c r="C15" s="50" t="s">
        <v>94</v>
      </c>
      <c r="D15" s="50" t="s">
        <v>94</v>
      </c>
      <c r="E15" s="20"/>
      <c r="F15" s="20"/>
    </row>
    <row r="16" spans="1:6" ht="30.75" customHeight="1">
      <c r="A16" s="52" t="s">
        <v>101</v>
      </c>
      <c r="B16" s="50">
        <f>Q30</f>
        <v>831413.48</v>
      </c>
      <c r="C16" s="50">
        <v>0</v>
      </c>
      <c r="D16" s="50">
        <f>T30</f>
        <v>2266536.44</v>
      </c>
      <c r="E16" s="20"/>
      <c r="F16" s="20"/>
    </row>
    <row r="18" spans="1:25" ht="24" customHeight="1">
      <c r="A18" s="365" t="s">
        <v>171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161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79" t="s">
        <v>1</v>
      </c>
      <c r="B23" s="380" t="s">
        <v>2</v>
      </c>
      <c r="C23" s="380" t="s">
        <v>3</v>
      </c>
      <c r="D23" s="379" t="s">
        <v>4</v>
      </c>
      <c r="E23" s="379" t="s">
        <v>5</v>
      </c>
      <c r="F23" s="379" t="s">
        <v>6</v>
      </c>
      <c r="G23" s="379" t="s">
        <v>7</v>
      </c>
      <c r="H23" s="379" t="s">
        <v>8</v>
      </c>
      <c r="I23" s="380" t="s">
        <v>9</v>
      </c>
      <c r="J23" s="382" t="s">
        <v>10</v>
      </c>
      <c r="K23" s="382" t="s">
        <v>11</v>
      </c>
      <c r="L23" s="379" t="s">
        <v>12</v>
      </c>
      <c r="M23" s="379" t="s">
        <v>13</v>
      </c>
      <c r="N23" s="379" t="s">
        <v>14</v>
      </c>
      <c r="O23" s="381" t="s">
        <v>15</v>
      </c>
      <c r="P23" s="381" t="s">
        <v>16</v>
      </c>
      <c r="Q23" s="382" t="s">
        <v>17</v>
      </c>
      <c r="R23" s="382"/>
      <c r="S23" s="382"/>
      <c r="T23" s="382"/>
      <c r="U23" s="382"/>
      <c r="V23" s="382"/>
      <c r="W23" s="375" t="s">
        <v>110</v>
      </c>
      <c r="X23" s="375"/>
      <c r="Y23" s="376" t="s">
        <v>19</v>
      </c>
    </row>
    <row r="24" spans="1:25" ht="38.25" customHeight="1">
      <c r="A24" s="379"/>
      <c r="B24" s="380"/>
      <c r="C24" s="380"/>
      <c r="D24" s="379"/>
      <c r="E24" s="379"/>
      <c r="F24" s="379"/>
      <c r="G24" s="379"/>
      <c r="H24" s="379"/>
      <c r="I24" s="380"/>
      <c r="J24" s="382"/>
      <c r="K24" s="382"/>
      <c r="L24" s="379"/>
      <c r="M24" s="379"/>
      <c r="N24" s="379"/>
      <c r="O24" s="381"/>
      <c r="P24" s="381"/>
      <c r="Q24" s="377" t="s">
        <v>20</v>
      </c>
      <c r="R24" s="377" t="s">
        <v>21</v>
      </c>
      <c r="S24" s="377" t="s">
        <v>22</v>
      </c>
      <c r="T24" s="378" t="s">
        <v>23</v>
      </c>
      <c r="U24" s="378" t="s">
        <v>24</v>
      </c>
      <c r="V24" s="378"/>
      <c r="W24" s="379" t="s">
        <v>25</v>
      </c>
      <c r="X24" s="379" t="s">
        <v>26</v>
      </c>
      <c r="Y24" s="376"/>
    </row>
    <row r="25" spans="1:25" ht="24" customHeight="1">
      <c r="A25" s="379"/>
      <c r="B25" s="380"/>
      <c r="C25" s="380"/>
      <c r="D25" s="379"/>
      <c r="E25" s="379"/>
      <c r="F25" s="379"/>
      <c r="G25" s="379"/>
      <c r="H25" s="379"/>
      <c r="I25" s="380"/>
      <c r="J25" s="382"/>
      <c r="K25" s="382"/>
      <c r="L25" s="379"/>
      <c r="M25" s="379"/>
      <c r="N25" s="379"/>
      <c r="O25" s="381"/>
      <c r="P25" s="381"/>
      <c r="Q25" s="377"/>
      <c r="R25" s="377"/>
      <c r="S25" s="377"/>
      <c r="T25" s="378"/>
      <c r="U25" s="32" t="s">
        <v>27</v>
      </c>
      <c r="V25" s="32" t="s">
        <v>28</v>
      </c>
      <c r="W25" s="379"/>
      <c r="X25" s="379"/>
      <c r="Y25" s="376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72">
      <c r="A27" s="173" t="s">
        <v>331</v>
      </c>
      <c r="B27" s="174" t="s">
        <v>30</v>
      </c>
      <c r="C27" s="151">
        <v>2020</v>
      </c>
      <c r="D27" s="232">
        <v>2021</v>
      </c>
      <c r="E27" s="172" t="s">
        <v>287</v>
      </c>
      <c r="F27" s="44"/>
      <c r="G27" s="11"/>
      <c r="H27" s="45"/>
      <c r="I27" s="44"/>
      <c r="J27" s="43" t="s">
        <v>332</v>
      </c>
      <c r="K27" s="43" t="s">
        <v>288</v>
      </c>
      <c r="L27" s="46" t="s">
        <v>286</v>
      </c>
      <c r="M27" s="15">
        <v>1</v>
      </c>
      <c r="N27" s="46"/>
      <c r="O27" s="11"/>
      <c r="P27" s="45"/>
      <c r="Q27" s="15">
        <v>113852</v>
      </c>
      <c r="R27" s="11"/>
      <c r="S27" s="11"/>
      <c r="T27" s="15">
        <v>113852</v>
      </c>
      <c r="U27" s="11"/>
      <c r="V27" s="11"/>
      <c r="W27" s="92"/>
      <c r="X27" s="11"/>
      <c r="Y27" s="47">
        <v>1</v>
      </c>
    </row>
    <row r="28" spans="1:25" ht="14.25">
      <c r="A28" s="173" t="s">
        <v>343</v>
      </c>
      <c r="B28" s="174" t="s">
        <v>30</v>
      </c>
      <c r="C28" s="42">
        <v>2021</v>
      </c>
      <c r="D28" s="42">
        <v>2021</v>
      </c>
      <c r="E28" s="44"/>
      <c r="F28" s="44"/>
      <c r="G28" s="11"/>
      <c r="H28" s="45"/>
      <c r="I28" s="44"/>
      <c r="J28" s="44" t="s">
        <v>131</v>
      </c>
      <c r="K28" s="182" t="s">
        <v>357</v>
      </c>
      <c r="L28" s="46" t="s">
        <v>346</v>
      </c>
      <c r="M28" s="44">
        <v>1</v>
      </c>
      <c r="N28" s="11"/>
      <c r="O28" s="11">
        <v>36</v>
      </c>
      <c r="P28" s="45"/>
      <c r="Q28" s="15">
        <v>717561.48</v>
      </c>
      <c r="R28" s="15">
        <v>717561.48</v>
      </c>
      <c r="S28" s="15">
        <v>717561.48</v>
      </c>
      <c r="T28" s="224">
        <v>2152684.44</v>
      </c>
      <c r="U28" s="11"/>
      <c r="V28" s="11"/>
      <c r="W28" s="92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92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71">
        <f>SUM(Q27:Q29)</f>
        <v>831413.48</v>
      </c>
      <c r="R30" s="171">
        <f>SUM(R27:R29)</f>
        <v>717561.48</v>
      </c>
      <c r="S30" s="171">
        <f>SUM(S27:S29)</f>
        <v>717561.48</v>
      </c>
      <c r="T30" s="222">
        <f>SUM(T27:T29)</f>
        <v>2266536.44</v>
      </c>
      <c r="U30" s="16"/>
      <c r="V30" s="11"/>
      <c r="W30" s="11"/>
      <c r="X30" s="11"/>
      <c r="Y30" s="11"/>
    </row>
    <row r="31" spans="1:12" ht="12.75" customHeight="1">
      <c r="A31" s="383" t="s">
        <v>53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</row>
    <row r="32" spans="1:24" ht="12.75">
      <c r="A32" s="33" t="s">
        <v>54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55</v>
      </c>
    </row>
    <row r="33" spans="1:24" ht="12.75" customHeight="1">
      <c r="A33" s="368" t="s">
        <v>56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Q33" s="18"/>
      <c r="X33" s="18" t="s">
        <v>57</v>
      </c>
    </row>
    <row r="34" spans="1:25" ht="12.75" customHeight="1">
      <c r="A34" s="371" t="s">
        <v>58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Q34" s="18"/>
      <c r="Y34" s="18"/>
    </row>
    <row r="35" spans="1:25" ht="12.75" customHeight="1">
      <c r="A35" s="372" t="s">
        <v>59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Y35" s="18"/>
    </row>
    <row r="36" spans="1:13" ht="12.75" customHeight="1">
      <c r="A36" s="373" t="s">
        <v>60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</row>
    <row r="37" spans="1:12" ht="12.75" customHeight="1">
      <c r="A37" s="368" t="s">
        <v>61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19"/>
    </row>
    <row r="38" spans="1:11" ht="12.75" customHeight="1">
      <c r="A38" s="368" t="s">
        <v>62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</row>
    <row r="39" spans="1:14" ht="12.75" customHeight="1">
      <c r="A39" s="368" t="s">
        <v>63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1:14" ht="12.75" customHeight="1">
      <c r="A40" s="368" t="s">
        <v>64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</row>
    <row r="41" spans="1:14" ht="12" customHeight="1">
      <c r="A41" s="368" t="s">
        <v>65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</row>
    <row r="42" spans="1:14" ht="12.75" customHeight="1">
      <c r="A42" s="368" t="s">
        <v>66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</row>
    <row r="43" spans="1:24" s="20" customFormat="1" ht="12.75" customHeight="1">
      <c r="A43" s="368" t="s">
        <v>67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368" t="s">
        <v>68</v>
      </c>
      <c r="B47" s="368"/>
      <c r="J47" s="23"/>
    </row>
    <row r="48" spans="1:2" ht="12.75" customHeight="1">
      <c r="A48" s="368" t="s">
        <v>69</v>
      </c>
      <c r="B48" s="368"/>
    </row>
    <row r="49" spans="1:2" ht="12.75" customHeight="1">
      <c r="A49" s="368" t="s">
        <v>70</v>
      </c>
      <c r="B49" s="368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369" t="s">
        <v>71</v>
      </c>
      <c r="B52" s="369"/>
      <c r="C52" s="369"/>
      <c r="D52" s="369"/>
      <c r="E52" s="369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369" t="s">
        <v>72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0" ht="14.25" customHeight="1">
      <c r="A54" s="369" t="s">
        <v>73</v>
      </c>
      <c r="B54" s="369"/>
      <c r="C54" s="369"/>
      <c r="D54" s="369"/>
      <c r="E54" s="369"/>
      <c r="F54" s="369"/>
      <c r="J54" s="23"/>
    </row>
    <row r="55" spans="1:6" ht="14.25" customHeight="1">
      <c r="A55" s="369" t="s">
        <v>74</v>
      </c>
      <c r="B55" s="369"/>
      <c r="C55" s="369"/>
      <c r="D55" s="369"/>
      <c r="E55" s="369"/>
      <c r="F55" s="369"/>
    </row>
    <row r="56" spans="1:15" ht="14.25" customHeight="1">
      <c r="A56" s="369" t="s">
        <v>75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</row>
    <row r="58" ht="12.75">
      <c r="A58" s="36" t="s">
        <v>76</v>
      </c>
    </row>
    <row r="59" spans="1:2" ht="12.75" customHeight="1">
      <c r="A59" s="19" t="s">
        <v>77</v>
      </c>
      <c r="B59" s="19"/>
    </row>
    <row r="60" ht="12.75">
      <c r="A60" s="1" t="s">
        <v>78</v>
      </c>
    </row>
    <row r="61" ht="12.75">
      <c r="A61" s="1" t="s">
        <v>79</v>
      </c>
    </row>
    <row r="62" ht="12.75">
      <c r="A62" s="1" t="s">
        <v>80</v>
      </c>
    </row>
    <row r="63" spans="1:2" ht="13.5" customHeight="1">
      <c r="A63" s="368" t="s">
        <v>81</v>
      </c>
      <c r="B63" s="368"/>
    </row>
    <row r="64" ht="12.75">
      <c r="A64" s="1" t="s">
        <v>82</v>
      </c>
    </row>
    <row r="65" ht="12.75">
      <c r="A65" s="1" t="s">
        <v>83</v>
      </c>
    </row>
    <row r="66" ht="12.75">
      <c r="A66" s="1" t="s">
        <v>84</v>
      </c>
    </row>
    <row r="67" ht="12.75">
      <c r="A67" s="1" t="s">
        <v>85</v>
      </c>
    </row>
    <row r="68" ht="12.75">
      <c r="A68" s="1" t="s">
        <v>86</v>
      </c>
    </row>
  </sheetData>
  <sheetProtection/>
  <mergeCells count="59">
    <mergeCell ref="A63:B63"/>
    <mergeCell ref="A49:B49"/>
    <mergeCell ref="A52:E52"/>
    <mergeCell ref="A53:N53"/>
    <mergeCell ref="A54:F54"/>
    <mergeCell ref="A55:F55"/>
    <mergeCell ref="A56:O56"/>
    <mergeCell ref="A41:N41"/>
    <mergeCell ref="A42:N42"/>
    <mergeCell ref="A43:N43"/>
    <mergeCell ref="A44:N44"/>
    <mergeCell ref="A47:B47"/>
    <mergeCell ref="A48:B48"/>
    <mergeCell ref="A35:T35"/>
    <mergeCell ref="A36:M36"/>
    <mergeCell ref="A37:K37"/>
    <mergeCell ref="A38:K38"/>
    <mergeCell ref="A39:N39"/>
    <mergeCell ref="A40:N40"/>
    <mergeCell ref="A31:L31"/>
    <mergeCell ref="A33:L33"/>
    <mergeCell ref="A34:O34"/>
    <mergeCell ref="N23:N25"/>
    <mergeCell ref="O23:O25"/>
    <mergeCell ref="P23:P25"/>
    <mergeCell ref="H23:H25"/>
    <mergeCell ref="I23:I25"/>
    <mergeCell ref="J23:J25"/>
    <mergeCell ref="K23:K25"/>
    <mergeCell ref="W23:X23"/>
    <mergeCell ref="Y23:Y25"/>
    <mergeCell ref="Q24:Q25"/>
    <mergeCell ref="R24:R25"/>
    <mergeCell ref="S24:S25"/>
    <mergeCell ref="T24:T25"/>
    <mergeCell ref="U24:V24"/>
    <mergeCell ref="W24:W25"/>
    <mergeCell ref="X24:X25"/>
    <mergeCell ref="Q23:V23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zoomScale="69" zoomScaleNormal="69" zoomScalePageLayoutView="0" workbookViewId="0" topLeftCell="A1">
      <selection activeCell="G11" sqref="G11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00390625" style="1" customWidth="1"/>
    <col min="4" max="4" width="22.42187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8.28125" style="1" bestFit="1" customWidth="1"/>
    <col min="10" max="10" width="14.421875" style="1" customWidth="1"/>
    <col min="11" max="11" width="18.7109375" style="1" customWidth="1"/>
    <col min="12" max="12" width="26.421875" style="1" customWidth="1"/>
    <col min="13" max="13" width="21.7109375" style="1" customWidth="1"/>
    <col min="14" max="14" width="27.140625" style="1" customWidth="1"/>
    <col min="15" max="15" width="13.140625" style="1" customWidth="1"/>
    <col min="16" max="16" width="14.7109375" style="1" customWidth="1"/>
    <col min="17" max="17" width="17.421875" style="1" bestFit="1" customWidth="1"/>
    <col min="18" max="19" width="14.7109375" style="1" customWidth="1"/>
    <col min="20" max="20" width="17.140625" style="1" bestFit="1" customWidth="1"/>
    <col min="21" max="21" width="8.28125" style="1" bestFit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4.5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129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34.5" customHeight="1">
      <c r="A4" s="357" t="s">
        <v>104</v>
      </c>
      <c r="B4" s="357"/>
      <c r="C4" s="357"/>
      <c r="D4" s="357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358" t="s">
        <v>89</v>
      </c>
      <c r="B6" s="361" t="s">
        <v>90</v>
      </c>
      <c r="C6" s="340"/>
      <c r="D6" s="341"/>
      <c r="E6" s="20"/>
      <c r="F6" s="20"/>
    </row>
    <row r="7" spans="1:6" ht="12.75">
      <c r="A7" s="359"/>
      <c r="B7" s="362" t="s">
        <v>91</v>
      </c>
      <c r="C7" s="342"/>
      <c r="D7" s="343" t="s">
        <v>92</v>
      </c>
      <c r="E7" s="20"/>
      <c r="F7" s="20"/>
    </row>
    <row r="8" spans="1:6" ht="13.5" thickBot="1">
      <c r="A8" s="360"/>
      <c r="B8" s="142" t="s">
        <v>20</v>
      </c>
      <c r="C8" s="126" t="s">
        <v>21</v>
      </c>
      <c r="D8" s="344"/>
      <c r="E8" s="20"/>
      <c r="F8" s="20"/>
    </row>
    <row r="9" spans="1:6" ht="37.5">
      <c r="A9" s="137" t="s">
        <v>93</v>
      </c>
      <c r="B9" s="134" t="s">
        <v>94</v>
      </c>
      <c r="C9" s="125" t="s">
        <v>94</v>
      </c>
      <c r="D9" s="125" t="s">
        <v>94</v>
      </c>
      <c r="E9" s="20"/>
      <c r="F9" s="20"/>
    </row>
    <row r="10" spans="1:6" ht="37.5">
      <c r="A10" s="138" t="s">
        <v>95</v>
      </c>
      <c r="B10" s="135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138" t="s">
        <v>96</v>
      </c>
      <c r="B11" s="135" t="s">
        <v>94</v>
      </c>
      <c r="C11" s="50" t="s">
        <v>94</v>
      </c>
      <c r="D11" s="50" t="s">
        <v>94</v>
      </c>
      <c r="E11" s="20"/>
      <c r="F11" s="20"/>
    </row>
    <row r="12" spans="1:6" ht="23.25" customHeight="1">
      <c r="A12" s="139" t="s">
        <v>97</v>
      </c>
      <c r="B12" s="141">
        <v>736753</v>
      </c>
      <c r="C12" s="120">
        <v>86000</v>
      </c>
      <c r="D12" s="127">
        <f>SUM(B12:C12)</f>
        <v>822753</v>
      </c>
      <c r="E12" s="20"/>
      <c r="F12" s="20"/>
    </row>
    <row r="13" spans="1:6" ht="75">
      <c r="A13" s="138" t="s">
        <v>98</v>
      </c>
      <c r="B13" s="135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138" t="s">
        <v>99</v>
      </c>
      <c r="B14" s="135" t="s">
        <v>94</v>
      </c>
      <c r="C14" s="50" t="s">
        <v>94</v>
      </c>
      <c r="D14" s="50" t="s">
        <v>94</v>
      </c>
      <c r="E14" s="20"/>
      <c r="F14" s="20"/>
    </row>
    <row r="15" spans="1:6" ht="13.5" thickBot="1">
      <c r="A15" s="140" t="s">
        <v>100</v>
      </c>
      <c r="B15" s="136" t="s">
        <v>94</v>
      </c>
      <c r="C15" s="121" t="s">
        <v>94</v>
      </c>
      <c r="D15" s="121" t="s">
        <v>94</v>
      </c>
      <c r="E15" s="20"/>
      <c r="F15" s="20"/>
    </row>
    <row r="16" spans="1:6" ht="35.25" customHeight="1" thickBot="1">
      <c r="A16" s="122" t="s">
        <v>101</v>
      </c>
      <c r="B16" s="123">
        <f>Q58</f>
        <v>3503145.3200000003</v>
      </c>
      <c r="C16" s="332">
        <f>R58</f>
        <v>268518.77999999997</v>
      </c>
      <c r="D16" s="123">
        <f>SUM(B16:C16)</f>
        <v>3771664.1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129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27.75" customHeight="1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5" ht="92.25" customHeight="1">
      <c r="A22" s="346" t="s">
        <v>1</v>
      </c>
      <c r="B22" s="363" t="s">
        <v>2</v>
      </c>
      <c r="C22" s="363" t="s">
        <v>3</v>
      </c>
      <c r="D22" s="346" t="s">
        <v>4</v>
      </c>
      <c r="E22" s="346" t="s">
        <v>5</v>
      </c>
      <c r="F22" s="346" t="s">
        <v>6</v>
      </c>
      <c r="G22" s="346" t="s">
        <v>7</v>
      </c>
      <c r="H22" s="346" t="s">
        <v>8</v>
      </c>
      <c r="I22" s="363" t="s">
        <v>9</v>
      </c>
      <c r="J22" s="350" t="s">
        <v>10</v>
      </c>
      <c r="K22" s="350" t="s">
        <v>11</v>
      </c>
      <c r="L22" s="346" t="s">
        <v>12</v>
      </c>
      <c r="M22" s="346" t="s">
        <v>13</v>
      </c>
      <c r="N22" s="346" t="s">
        <v>14</v>
      </c>
      <c r="O22" s="348" t="s">
        <v>15</v>
      </c>
      <c r="P22" s="348" t="s">
        <v>16</v>
      </c>
      <c r="Q22" s="350" t="s">
        <v>17</v>
      </c>
      <c r="R22" s="350"/>
      <c r="S22" s="350"/>
      <c r="T22" s="350"/>
      <c r="U22" s="350"/>
      <c r="V22" s="350"/>
      <c r="W22" s="346" t="s">
        <v>18</v>
      </c>
      <c r="X22" s="346"/>
      <c r="Y22" s="351" t="s">
        <v>19</v>
      </c>
    </row>
    <row r="23" spans="1:25" ht="70.5" customHeight="1">
      <c r="A23" s="347"/>
      <c r="B23" s="367"/>
      <c r="C23" s="367"/>
      <c r="D23" s="346"/>
      <c r="E23" s="347"/>
      <c r="F23" s="346"/>
      <c r="G23" s="346"/>
      <c r="H23" s="346"/>
      <c r="I23" s="364"/>
      <c r="J23" s="354"/>
      <c r="K23" s="354"/>
      <c r="L23" s="347"/>
      <c r="M23" s="347"/>
      <c r="N23" s="347"/>
      <c r="O23" s="349"/>
      <c r="P23" s="349"/>
      <c r="Q23" s="353" t="s">
        <v>20</v>
      </c>
      <c r="R23" s="353" t="s">
        <v>21</v>
      </c>
      <c r="S23" s="353" t="s">
        <v>22</v>
      </c>
      <c r="T23" s="345" t="s">
        <v>23</v>
      </c>
      <c r="U23" s="345" t="s">
        <v>24</v>
      </c>
      <c r="V23" s="345"/>
      <c r="W23" s="346" t="s">
        <v>25</v>
      </c>
      <c r="X23" s="346" t="s">
        <v>26</v>
      </c>
      <c r="Y23" s="352"/>
    </row>
    <row r="24" spans="1:25" ht="46.5" customHeight="1">
      <c r="A24" s="347"/>
      <c r="B24" s="367"/>
      <c r="C24" s="367"/>
      <c r="D24" s="346"/>
      <c r="E24" s="347"/>
      <c r="F24" s="346"/>
      <c r="G24" s="346"/>
      <c r="H24" s="346"/>
      <c r="I24" s="364"/>
      <c r="J24" s="354"/>
      <c r="K24" s="354"/>
      <c r="L24" s="347"/>
      <c r="M24" s="347"/>
      <c r="N24" s="347"/>
      <c r="O24" s="349"/>
      <c r="P24" s="349"/>
      <c r="Q24" s="347"/>
      <c r="R24" s="347"/>
      <c r="S24" s="347"/>
      <c r="T24" s="354"/>
      <c r="U24" s="4" t="s">
        <v>27</v>
      </c>
      <c r="V24" s="4" t="s">
        <v>28</v>
      </c>
      <c r="W24" s="346"/>
      <c r="X24" s="346"/>
      <c r="Y24" s="352"/>
    </row>
    <row r="25" spans="1:25" ht="24" customHeight="1">
      <c r="A25" s="5" t="s">
        <v>29</v>
      </c>
      <c r="B25" s="5" t="s">
        <v>30</v>
      </c>
      <c r="C25" s="6" t="s">
        <v>31</v>
      </c>
      <c r="D25" s="6" t="s">
        <v>31</v>
      </c>
      <c r="E25" s="6" t="s">
        <v>29</v>
      </c>
      <c r="F25" s="6" t="s">
        <v>32</v>
      </c>
      <c r="G25" s="6" t="s">
        <v>29</v>
      </c>
      <c r="H25" s="6" t="s">
        <v>32</v>
      </c>
      <c r="I25" s="6" t="s">
        <v>33</v>
      </c>
      <c r="J25" s="7" t="s">
        <v>34</v>
      </c>
      <c r="K25" s="6" t="s">
        <v>35</v>
      </c>
      <c r="L25" s="7" t="s">
        <v>36</v>
      </c>
      <c r="M25" s="7" t="s">
        <v>37</v>
      </c>
      <c r="N25" s="6" t="s">
        <v>36</v>
      </c>
      <c r="O25" s="7" t="s">
        <v>38</v>
      </c>
      <c r="P25" s="7" t="s">
        <v>32</v>
      </c>
      <c r="Q25" s="4" t="s">
        <v>39</v>
      </c>
      <c r="R25" s="4" t="s">
        <v>39</v>
      </c>
      <c r="S25" s="4" t="s">
        <v>39</v>
      </c>
      <c r="T25" s="4" t="s">
        <v>39</v>
      </c>
      <c r="U25" s="4" t="s">
        <v>39</v>
      </c>
      <c r="V25" s="6" t="s">
        <v>36</v>
      </c>
      <c r="W25" s="6" t="s">
        <v>29</v>
      </c>
      <c r="X25" s="6" t="s">
        <v>36</v>
      </c>
      <c r="Y25" s="8" t="s">
        <v>40</v>
      </c>
    </row>
    <row r="26" spans="1:25" s="277" customFormat="1" ht="33" customHeight="1">
      <c r="A26" s="271" t="s">
        <v>147</v>
      </c>
      <c r="B26" s="271" t="s">
        <v>30</v>
      </c>
      <c r="C26" s="232">
        <v>2020</v>
      </c>
      <c r="D26" s="232">
        <v>2021</v>
      </c>
      <c r="E26" s="232"/>
      <c r="F26" s="232"/>
      <c r="G26" s="232"/>
      <c r="H26" s="232" t="s">
        <v>106</v>
      </c>
      <c r="I26" s="232" t="s">
        <v>113</v>
      </c>
      <c r="J26" s="272" t="s">
        <v>44</v>
      </c>
      <c r="K26" s="232" t="s">
        <v>184</v>
      </c>
      <c r="L26" s="272" t="s">
        <v>182</v>
      </c>
      <c r="M26" s="273" t="s">
        <v>48</v>
      </c>
      <c r="N26" s="272"/>
      <c r="O26" s="272"/>
      <c r="P26" s="272"/>
      <c r="Q26" s="98">
        <v>54918.04</v>
      </c>
      <c r="R26" s="98">
        <v>45081.96</v>
      </c>
      <c r="S26" s="98"/>
      <c r="T26" s="98">
        <f>SUM(Q26:S26)</f>
        <v>100000</v>
      </c>
      <c r="U26" s="98"/>
      <c r="V26" s="232"/>
      <c r="W26" s="274"/>
      <c r="X26" s="275"/>
      <c r="Y26" s="276"/>
    </row>
    <row r="27" spans="1:25" s="277" customFormat="1" ht="33" customHeight="1">
      <c r="A27" s="271" t="s">
        <v>148</v>
      </c>
      <c r="B27" s="271" t="s">
        <v>30</v>
      </c>
      <c r="C27" s="232">
        <v>2020</v>
      </c>
      <c r="D27" s="232">
        <v>2021</v>
      </c>
      <c r="E27" s="232"/>
      <c r="F27" s="232"/>
      <c r="G27" s="232"/>
      <c r="H27" s="232" t="s">
        <v>106</v>
      </c>
      <c r="I27" s="232" t="s">
        <v>113</v>
      </c>
      <c r="J27" s="272" t="s">
        <v>44</v>
      </c>
      <c r="K27" s="232" t="s">
        <v>185</v>
      </c>
      <c r="L27" s="272" t="s">
        <v>183</v>
      </c>
      <c r="M27" s="273" t="s">
        <v>48</v>
      </c>
      <c r="N27" s="272"/>
      <c r="O27" s="272"/>
      <c r="P27" s="278"/>
      <c r="Q27" s="98">
        <v>32786.88</v>
      </c>
      <c r="R27" s="98">
        <v>28688.52</v>
      </c>
      <c r="S27" s="98">
        <v>57377.04</v>
      </c>
      <c r="T27" s="98">
        <f>SUM(Q27:S27)</f>
        <v>118852.44</v>
      </c>
      <c r="U27" s="98"/>
      <c r="V27" s="232"/>
      <c r="W27" s="274"/>
      <c r="X27" s="275"/>
      <c r="Y27" s="276"/>
    </row>
    <row r="28" spans="1:25" s="277" customFormat="1" ht="45" customHeight="1">
      <c r="A28" s="271" t="s">
        <v>153</v>
      </c>
      <c r="B28" s="271" t="s">
        <v>30</v>
      </c>
      <c r="C28" s="232">
        <v>2020</v>
      </c>
      <c r="D28" s="232">
        <v>2021</v>
      </c>
      <c r="E28" s="232"/>
      <c r="F28" s="232"/>
      <c r="G28" s="232"/>
      <c r="H28" s="279" t="s">
        <v>106</v>
      </c>
      <c r="I28" s="280" t="s">
        <v>113</v>
      </c>
      <c r="J28" s="279" t="s">
        <v>131</v>
      </c>
      <c r="K28" s="279" t="s">
        <v>210</v>
      </c>
      <c r="L28" s="281" t="s">
        <v>209</v>
      </c>
      <c r="M28" s="282" t="s">
        <v>208</v>
      </c>
      <c r="N28" s="283"/>
      <c r="O28" s="283"/>
      <c r="P28" s="284"/>
      <c r="Q28" s="98">
        <v>61000</v>
      </c>
      <c r="R28" s="98">
        <v>61000</v>
      </c>
      <c r="S28" s="98">
        <v>61000</v>
      </c>
      <c r="T28" s="98">
        <f>SUM(Q28:S28)</f>
        <v>183000</v>
      </c>
      <c r="U28" s="98"/>
      <c r="V28" s="232"/>
      <c r="W28" s="274"/>
      <c r="X28" s="275"/>
      <c r="Y28" s="276"/>
    </row>
    <row r="29" spans="1:25" s="277" customFormat="1" ht="45" customHeight="1">
      <c r="A29" s="271" t="s">
        <v>233</v>
      </c>
      <c r="B29" s="271" t="s">
        <v>30</v>
      </c>
      <c r="C29" s="232">
        <v>2020</v>
      </c>
      <c r="D29" s="232">
        <v>2021</v>
      </c>
      <c r="E29" s="232"/>
      <c r="F29" s="232"/>
      <c r="G29" s="232"/>
      <c r="H29" s="279" t="s">
        <v>106</v>
      </c>
      <c r="I29" s="285" t="s">
        <v>113</v>
      </c>
      <c r="J29" s="279" t="s">
        <v>44</v>
      </c>
      <c r="K29" s="279"/>
      <c r="L29" s="286" t="s">
        <v>232</v>
      </c>
      <c r="M29" s="287" t="s">
        <v>48</v>
      </c>
      <c r="N29" s="283"/>
      <c r="O29" s="283"/>
      <c r="P29" s="284"/>
      <c r="Q29" s="98">
        <v>25000</v>
      </c>
      <c r="R29" s="98">
        <v>25000</v>
      </c>
      <c r="S29" s="98">
        <v>50000</v>
      </c>
      <c r="T29" s="98">
        <v>100000</v>
      </c>
      <c r="U29" s="288"/>
      <c r="V29" s="232"/>
      <c r="W29" s="274"/>
      <c r="X29" s="275"/>
      <c r="Y29" s="276"/>
    </row>
    <row r="30" spans="1:25" s="277" customFormat="1" ht="45" customHeight="1">
      <c r="A30" s="271" t="s">
        <v>234</v>
      </c>
      <c r="B30" s="271" t="s">
        <v>30</v>
      </c>
      <c r="C30" s="232">
        <v>2020</v>
      </c>
      <c r="D30" s="232">
        <v>2021</v>
      </c>
      <c r="E30" s="289"/>
      <c r="F30" s="232"/>
      <c r="G30" s="232"/>
      <c r="H30" s="290" t="s">
        <v>235</v>
      </c>
      <c r="I30" s="291" t="s">
        <v>237</v>
      </c>
      <c r="J30" s="292" t="s">
        <v>44</v>
      </c>
      <c r="K30" s="279"/>
      <c r="L30" s="293" t="s">
        <v>236</v>
      </c>
      <c r="M30" s="294" t="s">
        <v>208</v>
      </c>
      <c r="N30" s="295"/>
      <c r="O30" s="296"/>
      <c r="P30" s="297"/>
      <c r="Q30" s="98">
        <v>67341</v>
      </c>
      <c r="R30" s="98">
        <v>79450</v>
      </c>
      <c r="S30" s="98"/>
      <c r="T30" s="98">
        <f>SUM(Q30:S30)</f>
        <v>146791</v>
      </c>
      <c r="U30" s="298"/>
      <c r="V30" s="232"/>
      <c r="W30" s="274"/>
      <c r="X30" s="275"/>
      <c r="Y30" s="276"/>
    </row>
    <row r="31" spans="1:25" s="277" customFormat="1" ht="45" customHeight="1">
      <c r="A31" s="299" t="s">
        <v>238</v>
      </c>
      <c r="B31" s="299" t="s">
        <v>30</v>
      </c>
      <c r="C31" s="231">
        <v>2020</v>
      </c>
      <c r="D31" s="232">
        <v>2021</v>
      </c>
      <c r="E31" s="300"/>
      <c r="F31" s="231"/>
      <c r="G31" s="231"/>
      <c r="H31" s="301" t="s">
        <v>106</v>
      </c>
      <c r="I31" s="302" t="s">
        <v>113</v>
      </c>
      <c r="J31" s="301" t="s">
        <v>131</v>
      </c>
      <c r="K31" s="301"/>
      <c r="L31" s="303" t="s">
        <v>239</v>
      </c>
      <c r="M31" s="304" t="s">
        <v>208</v>
      </c>
      <c r="N31" s="305"/>
      <c r="O31" s="296"/>
      <c r="P31" s="297"/>
      <c r="Q31" s="98">
        <v>29298.3</v>
      </c>
      <c r="R31" s="98">
        <v>29298.3</v>
      </c>
      <c r="S31" s="98">
        <v>29298.3</v>
      </c>
      <c r="T31" s="98">
        <v>87894.9</v>
      </c>
      <c r="U31" s="306"/>
      <c r="V31" s="232"/>
      <c r="W31" s="274"/>
      <c r="X31" s="275"/>
      <c r="Y31" s="276"/>
    </row>
    <row r="32" spans="1:25" s="277" customFormat="1" ht="45" customHeight="1">
      <c r="A32" s="271" t="s">
        <v>347</v>
      </c>
      <c r="B32" s="299" t="s">
        <v>30</v>
      </c>
      <c r="C32" s="231">
        <v>2020</v>
      </c>
      <c r="D32" s="232">
        <v>2021</v>
      </c>
      <c r="E32" s="289"/>
      <c r="F32" s="232"/>
      <c r="G32" s="232"/>
      <c r="H32" s="279" t="s">
        <v>106</v>
      </c>
      <c r="I32" s="232"/>
      <c r="J32" s="279" t="s">
        <v>131</v>
      </c>
      <c r="K32" s="279"/>
      <c r="L32" s="120" t="s">
        <v>325</v>
      </c>
      <c r="M32" s="304" t="s">
        <v>208</v>
      </c>
      <c r="N32" s="283"/>
      <c r="O32" s="283"/>
      <c r="P32" s="284"/>
      <c r="Q32" s="98">
        <v>114754.09</v>
      </c>
      <c r="R32" s="98"/>
      <c r="S32" s="98"/>
      <c r="T32" s="98">
        <v>114754.09</v>
      </c>
      <c r="U32" s="98"/>
      <c r="V32" s="232"/>
      <c r="W32" s="274"/>
      <c r="X32" s="275"/>
      <c r="Y32" s="276"/>
    </row>
    <row r="33" spans="1:25" s="277" customFormat="1" ht="45" customHeight="1">
      <c r="A33" s="271" t="s">
        <v>348</v>
      </c>
      <c r="B33" s="299" t="s">
        <v>30</v>
      </c>
      <c r="C33" s="231">
        <v>2020</v>
      </c>
      <c r="D33" s="232">
        <v>2021</v>
      </c>
      <c r="E33" s="289"/>
      <c r="F33" s="232"/>
      <c r="G33" s="232"/>
      <c r="H33" s="279" t="s">
        <v>106</v>
      </c>
      <c r="I33" s="232" t="s">
        <v>333</v>
      </c>
      <c r="J33" s="279" t="s">
        <v>131</v>
      </c>
      <c r="K33" s="279"/>
      <c r="L33" s="120" t="s">
        <v>326</v>
      </c>
      <c r="M33" s="272" t="s">
        <v>208</v>
      </c>
      <c r="N33" s="295"/>
      <c r="O33" s="307"/>
      <c r="P33" s="308"/>
      <c r="Q33" s="98">
        <v>40983.6</v>
      </c>
      <c r="R33" s="98"/>
      <c r="S33" s="98"/>
      <c r="T33" s="98">
        <f>Q33</f>
        <v>40983.6</v>
      </c>
      <c r="U33" s="98"/>
      <c r="V33" s="232"/>
      <c r="W33" s="274"/>
      <c r="X33" s="275"/>
      <c r="Y33" s="276"/>
    </row>
    <row r="34" spans="1:25" s="277" customFormat="1" ht="45" customHeight="1">
      <c r="A34" s="271" t="s">
        <v>349</v>
      </c>
      <c r="B34" s="299" t="s">
        <v>30</v>
      </c>
      <c r="C34" s="231">
        <v>2020</v>
      </c>
      <c r="D34" s="232">
        <v>2021</v>
      </c>
      <c r="E34" s="289"/>
      <c r="F34" s="232"/>
      <c r="G34" s="232"/>
      <c r="H34" s="279"/>
      <c r="I34" s="232" t="s">
        <v>113</v>
      </c>
      <c r="J34" s="279" t="s">
        <v>116</v>
      </c>
      <c r="K34" s="279"/>
      <c r="L34" s="120" t="s">
        <v>335</v>
      </c>
      <c r="M34" s="272" t="s">
        <v>208</v>
      </c>
      <c r="N34" s="295"/>
      <c r="O34" s="307"/>
      <c r="P34" s="308"/>
      <c r="Q34" s="98">
        <v>81967.21</v>
      </c>
      <c r="R34" s="98"/>
      <c r="S34" s="98"/>
      <c r="T34" s="98">
        <f>Q34</f>
        <v>81967.21</v>
      </c>
      <c r="U34" s="98"/>
      <c r="V34" s="232"/>
      <c r="W34" s="274"/>
      <c r="X34" s="275"/>
      <c r="Y34" s="276"/>
    </row>
    <row r="35" spans="1:25" s="277" customFormat="1" ht="45" customHeight="1">
      <c r="A35" s="271" t="s">
        <v>350</v>
      </c>
      <c r="B35" s="299" t="s">
        <v>30</v>
      </c>
      <c r="C35" s="231">
        <v>2020</v>
      </c>
      <c r="D35" s="232">
        <v>2021</v>
      </c>
      <c r="E35" s="289"/>
      <c r="F35" s="232"/>
      <c r="G35" s="232"/>
      <c r="H35" s="279" t="s">
        <v>106</v>
      </c>
      <c r="I35" s="232" t="s">
        <v>113</v>
      </c>
      <c r="J35" s="279" t="s">
        <v>131</v>
      </c>
      <c r="K35" s="279"/>
      <c r="L35" s="120" t="s">
        <v>336</v>
      </c>
      <c r="M35" s="272" t="s">
        <v>208</v>
      </c>
      <c r="N35" s="295"/>
      <c r="O35" s="307"/>
      <c r="P35" s="308"/>
      <c r="Q35" s="98">
        <v>122950.82</v>
      </c>
      <c r="R35" s="98"/>
      <c r="S35" s="98"/>
      <c r="T35" s="98">
        <f>Q35</f>
        <v>122950.82</v>
      </c>
      <c r="U35" s="98"/>
      <c r="V35" s="232"/>
      <c r="W35" s="274"/>
      <c r="X35" s="275"/>
      <c r="Y35" s="276"/>
    </row>
    <row r="36" spans="1:25" s="277" customFormat="1" ht="45" customHeight="1">
      <c r="A36" s="271" t="s">
        <v>351</v>
      </c>
      <c r="B36" s="299" t="s">
        <v>30</v>
      </c>
      <c r="C36" s="231">
        <v>2020</v>
      </c>
      <c r="D36" s="232">
        <v>2021</v>
      </c>
      <c r="E36" s="289"/>
      <c r="F36" s="232"/>
      <c r="G36" s="232"/>
      <c r="H36" s="279" t="s">
        <v>106</v>
      </c>
      <c r="I36" s="232" t="s">
        <v>113</v>
      </c>
      <c r="J36" s="272" t="s">
        <v>131</v>
      </c>
      <c r="K36" s="279"/>
      <c r="L36" s="120" t="s">
        <v>378</v>
      </c>
      <c r="M36" s="272" t="s">
        <v>208</v>
      </c>
      <c r="N36" s="295"/>
      <c r="O36" s="307"/>
      <c r="P36" s="308"/>
      <c r="Q36" s="98">
        <v>163934.42</v>
      </c>
      <c r="R36" s="98"/>
      <c r="S36" s="98"/>
      <c r="T36" s="98">
        <v>163934.42</v>
      </c>
      <c r="U36" s="98"/>
      <c r="V36" s="232"/>
      <c r="W36" s="274"/>
      <c r="X36" s="275"/>
      <c r="Y36" s="276"/>
    </row>
    <row r="37" spans="1:25" s="277" customFormat="1" ht="45" customHeight="1">
      <c r="A37" s="271" t="s">
        <v>352</v>
      </c>
      <c r="B37" s="299" t="s">
        <v>30</v>
      </c>
      <c r="C37" s="231">
        <v>2020</v>
      </c>
      <c r="D37" s="232">
        <v>2021</v>
      </c>
      <c r="E37" s="289"/>
      <c r="F37" s="232"/>
      <c r="G37" s="232"/>
      <c r="H37" s="279" t="s">
        <v>106</v>
      </c>
      <c r="I37" s="232" t="s">
        <v>334</v>
      </c>
      <c r="J37" s="272" t="s">
        <v>116</v>
      </c>
      <c r="K37" s="279"/>
      <c r="L37" s="120" t="s">
        <v>377</v>
      </c>
      <c r="M37" s="272" t="s">
        <v>208</v>
      </c>
      <c r="N37" s="295"/>
      <c r="O37" s="307"/>
      <c r="P37" s="308"/>
      <c r="Q37" s="98">
        <v>45081.96</v>
      </c>
      <c r="R37" s="98"/>
      <c r="S37" s="98"/>
      <c r="T37" s="98">
        <v>45081.96</v>
      </c>
      <c r="U37" s="98"/>
      <c r="V37" s="232"/>
      <c r="W37" s="274"/>
      <c r="X37" s="275"/>
      <c r="Y37" s="276"/>
    </row>
    <row r="38" spans="1:25" s="277" customFormat="1" ht="45" customHeight="1">
      <c r="A38" s="271" t="s">
        <v>353</v>
      </c>
      <c r="B38" s="299" t="s">
        <v>30</v>
      </c>
      <c r="C38" s="231">
        <v>2020</v>
      </c>
      <c r="D38" s="232">
        <v>2021</v>
      </c>
      <c r="E38" s="289"/>
      <c r="F38" s="232"/>
      <c r="G38" s="232"/>
      <c r="H38" s="279" t="s">
        <v>106</v>
      </c>
      <c r="I38" s="232" t="s">
        <v>113</v>
      </c>
      <c r="J38" s="272" t="s">
        <v>116</v>
      </c>
      <c r="K38" s="279"/>
      <c r="L38" s="120" t="s">
        <v>376</v>
      </c>
      <c r="M38" s="272" t="s">
        <v>208</v>
      </c>
      <c r="N38" s="295"/>
      <c r="O38" s="307"/>
      <c r="P38" s="308"/>
      <c r="Q38" s="98">
        <v>122950.81</v>
      </c>
      <c r="R38" s="98"/>
      <c r="S38" s="98"/>
      <c r="T38" s="98">
        <v>122950.81</v>
      </c>
      <c r="U38" s="98"/>
      <c r="V38" s="232"/>
      <c r="W38" s="274"/>
      <c r="X38" s="275"/>
      <c r="Y38" s="276"/>
    </row>
    <row r="39" spans="1:25" s="277" customFormat="1" ht="45" customHeight="1">
      <c r="A39" s="271" t="s">
        <v>354</v>
      </c>
      <c r="B39" s="299" t="s">
        <v>30</v>
      </c>
      <c r="C39" s="231">
        <v>2020</v>
      </c>
      <c r="D39" s="232">
        <v>2021</v>
      </c>
      <c r="E39" s="289"/>
      <c r="F39" s="232"/>
      <c r="G39" s="232"/>
      <c r="H39" s="279" t="s">
        <v>106</v>
      </c>
      <c r="I39" s="232" t="s">
        <v>113</v>
      </c>
      <c r="J39" s="272" t="s">
        <v>44</v>
      </c>
      <c r="K39" s="279"/>
      <c r="L39" s="120" t="s">
        <v>375</v>
      </c>
      <c r="M39" s="272" t="s">
        <v>337</v>
      </c>
      <c r="N39" s="295"/>
      <c r="O39" s="307"/>
      <c r="P39" s="308"/>
      <c r="Q39" s="98">
        <v>122950.81</v>
      </c>
      <c r="R39" s="98"/>
      <c r="S39" s="98"/>
      <c r="T39" s="98">
        <v>122950.81</v>
      </c>
      <c r="U39" s="98"/>
      <c r="V39" s="232"/>
      <c r="W39" s="274"/>
      <c r="X39" s="275"/>
      <c r="Y39" s="276"/>
    </row>
    <row r="40" spans="1:25" s="277" customFormat="1" ht="45" customHeight="1">
      <c r="A40" s="271" t="s">
        <v>355</v>
      </c>
      <c r="B40" s="299" t="s">
        <v>30</v>
      </c>
      <c r="C40" s="231">
        <v>2020</v>
      </c>
      <c r="D40" s="232">
        <v>2021</v>
      </c>
      <c r="E40" s="289"/>
      <c r="F40" s="232"/>
      <c r="G40" s="232"/>
      <c r="H40" s="279" t="s">
        <v>106</v>
      </c>
      <c r="I40" s="232" t="s">
        <v>113</v>
      </c>
      <c r="J40" s="272" t="s">
        <v>338</v>
      </c>
      <c r="K40" s="279"/>
      <c r="L40" s="120" t="s">
        <v>374</v>
      </c>
      <c r="M40" s="272" t="s">
        <v>208</v>
      </c>
      <c r="N40" s="295"/>
      <c r="O40" s="307"/>
      <c r="P40" s="308"/>
      <c r="Q40" s="98">
        <v>245901.63</v>
      </c>
      <c r="R40" s="98"/>
      <c r="S40" s="98"/>
      <c r="T40" s="98">
        <v>245901.63</v>
      </c>
      <c r="U40" s="98"/>
      <c r="V40" s="232"/>
      <c r="W40" s="274"/>
      <c r="X40" s="275"/>
      <c r="Y40" s="276"/>
    </row>
    <row r="41" spans="1:25" s="277" customFormat="1" ht="45" customHeight="1">
      <c r="A41" s="271" t="s">
        <v>356</v>
      </c>
      <c r="B41" s="299" t="s">
        <v>30</v>
      </c>
      <c r="C41" s="231">
        <v>2020</v>
      </c>
      <c r="D41" s="232">
        <v>2021</v>
      </c>
      <c r="E41" s="289"/>
      <c r="F41" s="232"/>
      <c r="G41" s="232"/>
      <c r="H41" s="279" t="s">
        <v>106</v>
      </c>
      <c r="I41" s="232" t="s">
        <v>113</v>
      </c>
      <c r="J41" s="279" t="s">
        <v>131</v>
      </c>
      <c r="K41" s="279"/>
      <c r="L41" s="120" t="s">
        <v>327</v>
      </c>
      <c r="M41" s="272" t="s">
        <v>208</v>
      </c>
      <c r="N41" s="295"/>
      <c r="O41" s="307"/>
      <c r="P41" s="307"/>
      <c r="Q41" s="298">
        <v>57377.04</v>
      </c>
      <c r="R41" s="298"/>
      <c r="S41" s="298"/>
      <c r="T41" s="298">
        <f>Q41</f>
        <v>57377.04</v>
      </c>
      <c r="U41" s="98"/>
      <c r="V41" s="232"/>
      <c r="W41" s="274"/>
      <c r="X41" s="275"/>
      <c r="Y41" s="276"/>
    </row>
    <row r="42" spans="1:25" s="277" customFormat="1" ht="45" customHeight="1">
      <c r="A42" s="271" t="s">
        <v>307</v>
      </c>
      <c r="B42" s="271" t="s">
        <v>30</v>
      </c>
      <c r="C42" s="232">
        <v>2021</v>
      </c>
      <c r="D42" s="232">
        <v>2021</v>
      </c>
      <c r="E42" s="289"/>
      <c r="F42" s="232"/>
      <c r="G42" s="232"/>
      <c r="H42" s="279" t="s">
        <v>106</v>
      </c>
      <c r="I42" s="232" t="s">
        <v>113</v>
      </c>
      <c r="J42" s="279" t="s">
        <v>44</v>
      </c>
      <c r="K42" s="279"/>
      <c r="L42" s="120" t="s">
        <v>295</v>
      </c>
      <c r="M42" s="272" t="s">
        <v>48</v>
      </c>
      <c r="N42" s="283"/>
      <c r="O42" s="283"/>
      <c r="P42" s="283"/>
      <c r="Q42" s="98">
        <v>409836.1</v>
      </c>
      <c r="R42" s="98"/>
      <c r="S42" s="98"/>
      <c r="T42" s="98">
        <f>Q42</f>
        <v>409836.1</v>
      </c>
      <c r="U42" s="98"/>
      <c r="V42" s="232"/>
      <c r="W42" s="274"/>
      <c r="X42" s="275"/>
      <c r="Y42" s="276"/>
    </row>
    <row r="43" spans="1:25" s="277" customFormat="1" ht="45" customHeight="1">
      <c r="A43" s="271" t="s">
        <v>309</v>
      </c>
      <c r="B43" s="271" t="s">
        <v>30</v>
      </c>
      <c r="C43" s="232">
        <v>2021</v>
      </c>
      <c r="D43" s="232">
        <v>2021</v>
      </c>
      <c r="E43" s="289"/>
      <c r="F43" s="232"/>
      <c r="G43" s="232"/>
      <c r="H43" s="279" t="s">
        <v>106</v>
      </c>
      <c r="I43" s="232" t="s">
        <v>113</v>
      </c>
      <c r="J43" s="279" t="s">
        <v>44</v>
      </c>
      <c r="K43" s="279"/>
      <c r="L43" s="120" t="s">
        <v>296</v>
      </c>
      <c r="M43" s="272" t="s">
        <v>48</v>
      </c>
      <c r="N43" s="295"/>
      <c r="O43" s="283"/>
      <c r="P43" s="283"/>
      <c r="Q43" s="98">
        <v>250000</v>
      </c>
      <c r="R43" s="98"/>
      <c r="S43" s="98"/>
      <c r="T43" s="98">
        <f>Q43</f>
        <v>250000</v>
      </c>
      <c r="U43" s="309"/>
      <c r="V43" s="232"/>
      <c r="W43" s="274"/>
      <c r="X43" s="275"/>
      <c r="Y43" s="276"/>
    </row>
    <row r="44" spans="1:25" s="277" customFormat="1" ht="45" customHeight="1">
      <c r="A44" s="271" t="s">
        <v>310</v>
      </c>
      <c r="B44" s="271" t="s">
        <v>30</v>
      </c>
      <c r="C44" s="232">
        <v>2021</v>
      </c>
      <c r="D44" s="232">
        <v>2021</v>
      </c>
      <c r="E44" s="289"/>
      <c r="F44" s="232"/>
      <c r="G44" s="232"/>
      <c r="H44" s="279" t="s">
        <v>106</v>
      </c>
      <c r="I44" s="232" t="s">
        <v>113</v>
      </c>
      <c r="J44" s="279" t="s">
        <v>131</v>
      </c>
      <c r="K44" s="279"/>
      <c r="L44" s="120" t="s">
        <v>297</v>
      </c>
      <c r="M44" s="272" t="s">
        <v>48</v>
      </c>
      <c r="N44" s="295"/>
      <c r="O44" s="307"/>
      <c r="P44" s="307"/>
      <c r="Q44" s="298">
        <v>41000</v>
      </c>
      <c r="R44" s="298"/>
      <c r="S44" s="298"/>
      <c r="T44" s="98">
        <f>Q44</f>
        <v>41000</v>
      </c>
      <c r="U44" s="309"/>
      <c r="V44" s="232"/>
      <c r="W44" s="274"/>
      <c r="X44" s="275"/>
      <c r="Y44" s="276"/>
    </row>
    <row r="45" spans="1:25" s="277" customFormat="1" ht="45" customHeight="1">
      <c r="A45" s="271" t="s">
        <v>311</v>
      </c>
      <c r="B45" s="271" t="s">
        <v>30</v>
      </c>
      <c r="C45" s="232">
        <v>2021</v>
      </c>
      <c r="D45" s="232">
        <v>2021</v>
      </c>
      <c r="E45" s="289"/>
      <c r="F45" s="232"/>
      <c r="G45" s="232"/>
      <c r="H45" s="279" t="s">
        <v>106</v>
      </c>
      <c r="I45" s="232" t="s">
        <v>113</v>
      </c>
      <c r="J45" s="279" t="s">
        <v>44</v>
      </c>
      <c r="K45" s="279"/>
      <c r="L45" s="120" t="s">
        <v>298</v>
      </c>
      <c r="M45" s="272" t="s">
        <v>48</v>
      </c>
      <c r="N45" s="295"/>
      <c r="O45" s="307"/>
      <c r="P45" s="307"/>
      <c r="Q45" s="298">
        <v>80000</v>
      </c>
      <c r="R45" s="298"/>
      <c r="S45" s="298"/>
      <c r="T45" s="98">
        <f>Q45</f>
        <v>80000</v>
      </c>
      <c r="U45" s="309"/>
      <c r="V45" s="232"/>
      <c r="W45" s="274"/>
      <c r="X45" s="275"/>
      <c r="Y45" s="276"/>
    </row>
    <row r="46" spans="1:25" s="277" customFormat="1" ht="45" customHeight="1">
      <c r="A46" s="271" t="s">
        <v>312</v>
      </c>
      <c r="B46" s="271" t="s">
        <v>30</v>
      </c>
      <c r="C46" s="232">
        <v>2021</v>
      </c>
      <c r="D46" s="232">
        <v>2021</v>
      </c>
      <c r="E46" s="289"/>
      <c r="F46" s="232"/>
      <c r="G46" s="232"/>
      <c r="H46" s="279" t="s">
        <v>106</v>
      </c>
      <c r="I46" s="232" t="s">
        <v>308</v>
      </c>
      <c r="J46" s="279" t="s">
        <v>131</v>
      </c>
      <c r="K46" s="310" t="s">
        <v>357</v>
      </c>
      <c r="L46" s="120" t="s">
        <v>299</v>
      </c>
      <c r="M46" s="272" t="s">
        <v>208</v>
      </c>
      <c r="N46" s="295"/>
      <c r="O46" s="307"/>
      <c r="P46" s="307"/>
      <c r="Q46" s="298">
        <v>195081.97</v>
      </c>
      <c r="R46" s="298">
        <v>195081.97</v>
      </c>
      <c r="S46" s="298">
        <v>195081.97</v>
      </c>
      <c r="T46" s="298">
        <f>Q46+R46+S46</f>
        <v>585245.91</v>
      </c>
      <c r="U46" s="309"/>
      <c r="V46" s="232"/>
      <c r="W46" s="274"/>
      <c r="X46" s="275"/>
      <c r="Y46" s="276"/>
    </row>
    <row r="47" spans="1:25" s="277" customFormat="1" ht="45" customHeight="1">
      <c r="A47" s="271" t="s">
        <v>313</v>
      </c>
      <c r="B47" s="271" t="s">
        <v>30</v>
      </c>
      <c r="C47" s="232">
        <v>2021</v>
      </c>
      <c r="D47" s="232">
        <v>2021</v>
      </c>
      <c r="E47" s="289"/>
      <c r="F47" s="232"/>
      <c r="G47" s="232"/>
      <c r="H47" s="279" t="s">
        <v>106</v>
      </c>
      <c r="I47" s="232" t="s">
        <v>113</v>
      </c>
      <c r="J47" s="279" t="s">
        <v>131</v>
      </c>
      <c r="K47" s="279"/>
      <c r="L47" s="120" t="s">
        <v>300</v>
      </c>
      <c r="M47" s="272" t="s">
        <v>208</v>
      </c>
      <c r="N47" s="295"/>
      <c r="O47" s="307"/>
      <c r="P47" s="307"/>
      <c r="Q47" s="298">
        <v>204918.03</v>
      </c>
      <c r="R47" s="298"/>
      <c r="S47" s="298"/>
      <c r="T47" s="298">
        <f aca="true" t="shared" si="0" ref="T47:T57">Q47</f>
        <v>204918.03</v>
      </c>
      <c r="U47" s="309"/>
      <c r="V47" s="232"/>
      <c r="W47" s="274"/>
      <c r="X47" s="275"/>
      <c r="Y47" s="276"/>
    </row>
    <row r="48" spans="1:25" s="277" customFormat="1" ht="45" customHeight="1">
      <c r="A48" s="271" t="s">
        <v>314</v>
      </c>
      <c r="B48" s="271" t="s">
        <v>30</v>
      </c>
      <c r="C48" s="232">
        <v>2021</v>
      </c>
      <c r="D48" s="232">
        <v>2021</v>
      </c>
      <c r="E48" s="289"/>
      <c r="F48" s="232"/>
      <c r="G48" s="232"/>
      <c r="H48" s="279" t="s">
        <v>106</v>
      </c>
      <c r="I48" s="232" t="s">
        <v>113</v>
      </c>
      <c r="J48" s="279" t="s">
        <v>131</v>
      </c>
      <c r="K48" s="279"/>
      <c r="L48" s="120" t="s">
        <v>301</v>
      </c>
      <c r="M48" s="272" t="s">
        <v>208</v>
      </c>
      <c r="N48" s="295"/>
      <c r="O48" s="307"/>
      <c r="P48" s="307"/>
      <c r="Q48" s="298">
        <v>49180</v>
      </c>
      <c r="R48" s="298"/>
      <c r="S48" s="298"/>
      <c r="T48" s="298">
        <f t="shared" si="0"/>
        <v>49180</v>
      </c>
      <c r="U48" s="309"/>
      <c r="V48" s="232"/>
      <c r="W48" s="274"/>
      <c r="X48" s="275"/>
      <c r="Y48" s="276"/>
    </row>
    <row r="49" spans="1:25" s="277" customFormat="1" ht="45" customHeight="1">
      <c r="A49" s="271" t="s">
        <v>315</v>
      </c>
      <c r="B49" s="271" t="s">
        <v>30</v>
      </c>
      <c r="C49" s="232">
        <v>2021</v>
      </c>
      <c r="D49" s="232">
        <v>2021</v>
      </c>
      <c r="E49" s="289"/>
      <c r="F49" s="232"/>
      <c r="G49" s="232"/>
      <c r="H49" s="279" t="s">
        <v>106</v>
      </c>
      <c r="I49" s="232" t="s">
        <v>113</v>
      </c>
      <c r="J49" s="279" t="s">
        <v>131</v>
      </c>
      <c r="K49" s="279"/>
      <c r="L49" s="120" t="s">
        <v>302</v>
      </c>
      <c r="M49" s="272" t="s">
        <v>208</v>
      </c>
      <c r="N49" s="295"/>
      <c r="O49" s="307"/>
      <c r="P49" s="307"/>
      <c r="Q49" s="298">
        <v>254918</v>
      </c>
      <c r="R49" s="298"/>
      <c r="S49" s="298"/>
      <c r="T49" s="298">
        <f t="shared" si="0"/>
        <v>254918</v>
      </c>
      <c r="U49" s="309"/>
      <c r="V49" s="232"/>
      <c r="W49" s="274"/>
      <c r="X49" s="275"/>
      <c r="Y49" s="276"/>
    </row>
    <row r="50" spans="1:25" s="277" customFormat="1" ht="45" customHeight="1">
      <c r="A50" s="271" t="s">
        <v>316</v>
      </c>
      <c r="B50" s="271" t="s">
        <v>30</v>
      </c>
      <c r="C50" s="232">
        <v>2021</v>
      </c>
      <c r="D50" s="232">
        <v>2021</v>
      </c>
      <c r="E50" s="289"/>
      <c r="F50" s="232"/>
      <c r="G50" s="232"/>
      <c r="H50" s="279" t="s">
        <v>106</v>
      </c>
      <c r="I50" s="232" t="s">
        <v>113</v>
      </c>
      <c r="J50" s="279" t="s">
        <v>131</v>
      </c>
      <c r="K50" s="279"/>
      <c r="L50" s="120" t="s">
        <v>303</v>
      </c>
      <c r="M50" s="272" t="s">
        <v>208</v>
      </c>
      <c r="N50" s="295"/>
      <c r="O50" s="307"/>
      <c r="P50" s="307"/>
      <c r="Q50" s="298">
        <v>230000</v>
      </c>
      <c r="R50" s="298"/>
      <c r="S50" s="298"/>
      <c r="T50" s="298">
        <f t="shared" si="0"/>
        <v>230000</v>
      </c>
      <c r="U50" s="309"/>
      <c r="V50" s="232"/>
      <c r="W50" s="274"/>
      <c r="X50" s="275"/>
      <c r="Y50" s="276"/>
    </row>
    <row r="51" spans="1:25" s="277" customFormat="1" ht="45" customHeight="1">
      <c r="A51" s="271" t="s">
        <v>317</v>
      </c>
      <c r="B51" s="271" t="s">
        <v>30</v>
      </c>
      <c r="C51" s="232">
        <v>2021</v>
      </c>
      <c r="D51" s="232">
        <v>2021</v>
      </c>
      <c r="E51" s="289"/>
      <c r="F51" s="232"/>
      <c r="G51" s="232"/>
      <c r="H51" s="279" t="s">
        <v>106</v>
      </c>
      <c r="I51" s="232" t="s">
        <v>113</v>
      </c>
      <c r="J51" s="279" t="s">
        <v>131</v>
      </c>
      <c r="K51" s="279"/>
      <c r="L51" s="120" t="s">
        <v>304</v>
      </c>
      <c r="M51" s="272" t="s">
        <v>48</v>
      </c>
      <c r="N51" s="295"/>
      <c r="O51" s="307"/>
      <c r="P51" s="307"/>
      <c r="Q51" s="298">
        <v>80000</v>
      </c>
      <c r="R51" s="298"/>
      <c r="S51" s="298"/>
      <c r="T51" s="298">
        <f t="shared" si="0"/>
        <v>80000</v>
      </c>
      <c r="U51" s="309"/>
      <c r="V51" s="232"/>
      <c r="W51" s="274"/>
      <c r="X51" s="275"/>
      <c r="Y51" s="276"/>
    </row>
    <row r="52" spans="1:25" s="277" customFormat="1" ht="45" customHeight="1">
      <c r="A52" s="271" t="s">
        <v>318</v>
      </c>
      <c r="B52" s="271" t="s">
        <v>30</v>
      </c>
      <c r="C52" s="232">
        <v>2021</v>
      </c>
      <c r="D52" s="232">
        <v>2021</v>
      </c>
      <c r="E52" s="289"/>
      <c r="F52" s="232"/>
      <c r="G52" s="232"/>
      <c r="H52" s="279" t="s">
        <v>106</v>
      </c>
      <c r="I52" s="232" t="s">
        <v>113</v>
      </c>
      <c r="J52" s="279" t="s">
        <v>131</v>
      </c>
      <c r="K52" s="279"/>
      <c r="L52" s="120" t="s">
        <v>155</v>
      </c>
      <c r="M52" s="272" t="s">
        <v>48</v>
      </c>
      <c r="N52" s="295"/>
      <c r="O52" s="307"/>
      <c r="P52" s="307"/>
      <c r="Q52" s="298">
        <v>50000</v>
      </c>
      <c r="R52" s="298"/>
      <c r="S52" s="298"/>
      <c r="T52" s="298">
        <f t="shared" si="0"/>
        <v>50000</v>
      </c>
      <c r="U52" s="309"/>
      <c r="V52" s="232"/>
      <c r="W52" s="274"/>
      <c r="X52" s="275"/>
      <c r="Y52" s="276"/>
    </row>
    <row r="53" spans="1:25" s="277" customFormat="1" ht="45" customHeight="1">
      <c r="A53" s="271" t="s">
        <v>319</v>
      </c>
      <c r="B53" s="271" t="s">
        <v>30</v>
      </c>
      <c r="C53" s="232">
        <v>2021</v>
      </c>
      <c r="D53" s="232">
        <v>2021</v>
      </c>
      <c r="E53" s="289"/>
      <c r="F53" s="232"/>
      <c r="G53" s="232"/>
      <c r="H53" s="279" t="s">
        <v>106</v>
      </c>
      <c r="I53" s="232" t="s">
        <v>113</v>
      </c>
      <c r="J53" s="279" t="s">
        <v>44</v>
      </c>
      <c r="K53" s="279"/>
      <c r="L53" s="120" t="s">
        <v>373</v>
      </c>
      <c r="M53" s="272" t="s">
        <v>48</v>
      </c>
      <c r="N53" s="295"/>
      <c r="O53" s="307"/>
      <c r="P53" s="307"/>
      <c r="Q53" s="298">
        <v>50000</v>
      </c>
      <c r="R53" s="298"/>
      <c r="S53" s="298"/>
      <c r="T53" s="298">
        <f t="shared" si="0"/>
        <v>50000</v>
      </c>
      <c r="U53" s="309"/>
      <c r="V53" s="232"/>
      <c r="W53" s="274"/>
      <c r="X53" s="275"/>
      <c r="Y53" s="276"/>
    </row>
    <row r="54" spans="1:25" s="277" customFormat="1" ht="45" customHeight="1">
      <c r="A54" s="271" t="s">
        <v>320</v>
      </c>
      <c r="B54" s="271" t="s">
        <v>30</v>
      </c>
      <c r="C54" s="232">
        <v>2021</v>
      </c>
      <c r="D54" s="232">
        <v>2021</v>
      </c>
      <c r="E54" s="289"/>
      <c r="F54" s="232"/>
      <c r="G54" s="232"/>
      <c r="H54" s="279" t="s">
        <v>106</v>
      </c>
      <c r="I54" s="232" t="s">
        <v>113</v>
      </c>
      <c r="J54" s="279" t="s">
        <v>131</v>
      </c>
      <c r="K54" s="279"/>
      <c r="L54" s="120" t="s">
        <v>305</v>
      </c>
      <c r="M54" s="272" t="s">
        <v>48</v>
      </c>
      <c r="N54" s="295"/>
      <c r="O54" s="307"/>
      <c r="P54" s="307"/>
      <c r="Q54" s="298">
        <v>70000</v>
      </c>
      <c r="R54" s="298"/>
      <c r="S54" s="298"/>
      <c r="T54" s="298">
        <f t="shared" si="0"/>
        <v>70000</v>
      </c>
      <c r="U54" s="309"/>
      <c r="V54" s="232"/>
      <c r="W54" s="274"/>
      <c r="X54" s="275"/>
      <c r="Y54" s="276"/>
    </row>
    <row r="55" spans="1:25" s="277" customFormat="1" ht="45" customHeight="1">
      <c r="A55" s="271" t="s">
        <v>321</v>
      </c>
      <c r="B55" s="271" t="s">
        <v>30</v>
      </c>
      <c r="C55" s="232">
        <v>2021</v>
      </c>
      <c r="D55" s="232">
        <v>2021</v>
      </c>
      <c r="E55" s="289"/>
      <c r="F55" s="232"/>
      <c r="G55" s="232"/>
      <c r="H55" s="279" t="s">
        <v>106</v>
      </c>
      <c r="I55" s="232" t="s">
        <v>113</v>
      </c>
      <c r="J55" s="279" t="s">
        <v>131</v>
      </c>
      <c r="K55" s="279"/>
      <c r="L55" s="120" t="s">
        <v>372</v>
      </c>
      <c r="M55" s="272" t="s">
        <v>48</v>
      </c>
      <c r="N55" s="295"/>
      <c r="O55" s="307"/>
      <c r="P55" s="307"/>
      <c r="Q55" s="298">
        <v>40000</v>
      </c>
      <c r="R55" s="298"/>
      <c r="S55" s="298"/>
      <c r="T55" s="298">
        <f t="shared" si="0"/>
        <v>40000</v>
      </c>
      <c r="U55" s="309"/>
      <c r="V55" s="232"/>
      <c r="W55" s="274"/>
      <c r="X55" s="275"/>
      <c r="Y55" s="276"/>
    </row>
    <row r="56" spans="1:25" s="277" customFormat="1" ht="45" customHeight="1">
      <c r="A56" s="271" t="s">
        <v>322</v>
      </c>
      <c r="B56" s="271" t="s">
        <v>30</v>
      </c>
      <c r="C56" s="232">
        <v>2021</v>
      </c>
      <c r="D56" s="232">
        <v>2021</v>
      </c>
      <c r="E56" s="289"/>
      <c r="F56" s="232"/>
      <c r="G56" s="232"/>
      <c r="H56" s="279" t="s">
        <v>106</v>
      </c>
      <c r="I56" s="232" t="s">
        <v>308</v>
      </c>
      <c r="J56" s="279" t="s">
        <v>131</v>
      </c>
      <c r="K56" s="279"/>
      <c r="L56" s="120" t="s">
        <v>306</v>
      </c>
      <c r="M56" s="272" t="s">
        <v>208</v>
      </c>
      <c r="N56" s="283"/>
      <c r="O56" s="311"/>
      <c r="P56" s="307"/>
      <c r="Q56" s="298">
        <v>63934.43</v>
      </c>
      <c r="R56" s="298"/>
      <c r="S56" s="298"/>
      <c r="T56" s="298">
        <f t="shared" si="0"/>
        <v>63934.43</v>
      </c>
      <c r="U56" s="309"/>
      <c r="V56" s="232"/>
      <c r="W56" s="274"/>
      <c r="X56" s="275"/>
      <c r="Y56" s="276"/>
    </row>
    <row r="57" spans="1:25" s="277" customFormat="1" ht="45" customHeight="1">
      <c r="A57" s="271" t="s">
        <v>323</v>
      </c>
      <c r="B57" s="271" t="s">
        <v>30</v>
      </c>
      <c r="C57" s="232">
        <v>2021</v>
      </c>
      <c r="D57" s="232">
        <v>2021</v>
      </c>
      <c r="E57" s="289"/>
      <c r="F57" s="232"/>
      <c r="G57" s="232"/>
      <c r="H57" s="279" t="s">
        <v>106</v>
      </c>
      <c r="I57" s="232" t="s">
        <v>113</v>
      </c>
      <c r="J57" s="279" t="s">
        <v>131</v>
      </c>
      <c r="K57" s="279"/>
      <c r="L57" s="120" t="s">
        <v>324</v>
      </c>
      <c r="M57" s="272" t="s">
        <v>48</v>
      </c>
      <c r="N57" s="283"/>
      <c r="O57" s="311"/>
      <c r="P57" s="307"/>
      <c r="Q57" s="298">
        <v>45080.18</v>
      </c>
      <c r="R57" s="298"/>
      <c r="S57" s="298"/>
      <c r="T57" s="298">
        <f t="shared" si="0"/>
        <v>45080.18</v>
      </c>
      <c r="U57" s="309"/>
      <c r="V57" s="232"/>
      <c r="W57" s="274"/>
      <c r="X57" s="275"/>
      <c r="Y57" s="276"/>
    </row>
    <row r="58" spans="1:25" ht="27.75" customHeight="1">
      <c r="A58" s="173"/>
      <c r="B58" s="11"/>
      <c r="C58" s="11"/>
      <c r="D58" s="11"/>
      <c r="E58" s="11"/>
      <c r="F58" s="11"/>
      <c r="G58" s="11"/>
      <c r="H58" s="233"/>
      <c r="I58" s="11"/>
      <c r="J58" s="11"/>
      <c r="K58" s="11"/>
      <c r="L58" s="11"/>
      <c r="M58" s="11"/>
      <c r="N58" s="11"/>
      <c r="O58" s="234"/>
      <c r="P58" s="54"/>
      <c r="Q58" s="228">
        <f>SUM(Q26:Q57)</f>
        <v>3503145.3200000003</v>
      </c>
      <c r="R58" s="228">
        <f>SUM(R26:R31)</f>
        <v>268518.77999999997</v>
      </c>
      <c r="S58" s="228">
        <f>SUM(S26:S31)</f>
        <v>197675.34</v>
      </c>
      <c r="T58" s="229">
        <f>SUM(Q58:S58)</f>
        <v>3969339.44</v>
      </c>
      <c r="U58" s="179"/>
      <c r="V58" s="11"/>
      <c r="W58" s="11"/>
      <c r="X58" s="11"/>
      <c r="Y58" s="11"/>
    </row>
    <row r="59" spans="1:14" ht="12.75" customHeight="1">
      <c r="A59" s="370" t="s">
        <v>53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11"/>
      <c r="N59" s="11"/>
    </row>
    <row r="60" spans="1:24" ht="12.75" customHeight="1">
      <c r="A60" s="33" t="s">
        <v>54</v>
      </c>
      <c r="B60" s="33"/>
      <c r="C60" s="33"/>
      <c r="D60" s="3"/>
      <c r="E60" s="3"/>
      <c r="F60" s="3"/>
      <c r="G60" s="3"/>
      <c r="H60" s="3"/>
      <c r="I60" s="3"/>
      <c r="J60" s="3"/>
      <c r="K60" s="3"/>
      <c r="L60" s="3"/>
      <c r="X60" s="18" t="s">
        <v>55</v>
      </c>
    </row>
    <row r="61" spans="1:24" ht="12.75" customHeight="1">
      <c r="A61" s="368" t="s">
        <v>56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Q61" s="18"/>
      <c r="X61" s="18" t="s">
        <v>57</v>
      </c>
    </row>
    <row r="62" spans="1:25" ht="12.75" customHeight="1">
      <c r="A62" s="371" t="s">
        <v>58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Q62" s="18"/>
      <c r="Y62" s="18"/>
    </row>
    <row r="63" spans="1:25" ht="12.75" customHeight="1">
      <c r="A63" s="372" t="s">
        <v>59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Y63" s="18"/>
    </row>
    <row r="64" spans="1:13" ht="15" customHeight="1">
      <c r="A64" s="373" t="s">
        <v>60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</row>
    <row r="65" spans="1:12" ht="12.75" customHeight="1">
      <c r="A65" s="368" t="s">
        <v>61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19"/>
    </row>
    <row r="66" spans="1:11" ht="12.75" customHeight="1">
      <c r="A66" s="368" t="s">
        <v>62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</row>
    <row r="67" spans="1:14" ht="12.75" customHeight="1">
      <c r="A67" s="368" t="s">
        <v>63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</row>
    <row r="68" spans="1:14" ht="12.75" customHeight="1">
      <c r="A68" s="368" t="s">
        <v>64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</row>
    <row r="69" spans="1:14" ht="12" customHeight="1">
      <c r="A69" s="368" t="s">
        <v>65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</row>
    <row r="70" spans="1:14" ht="12.75" customHeight="1">
      <c r="A70" s="368" t="s">
        <v>66</v>
      </c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</row>
    <row r="71" spans="1:24" s="20" customFormat="1" ht="12.75" customHeight="1">
      <c r="A71" s="368" t="s">
        <v>67</v>
      </c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P71" s="1"/>
      <c r="Q71" s="1"/>
      <c r="R71" s="1"/>
      <c r="S71" s="1"/>
      <c r="T71" s="1"/>
      <c r="U71" s="1"/>
      <c r="V71" s="1"/>
      <c r="W71" s="1"/>
      <c r="X71" s="1"/>
    </row>
    <row r="72" spans="1:24" s="20" customFormat="1" ht="12.7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P72" s="1"/>
      <c r="Q72" s="1"/>
      <c r="R72" s="1"/>
      <c r="S72" s="1"/>
      <c r="T72" s="1"/>
      <c r="U72" s="1"/>
      <c r="V72" s="1"/>
      <c r="W72" s="1"/>
      <c r="X72" s="1"/>
    </row>
    <row r="73" spans="1:24" s="20" customFormat="1" ht="12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P73" s="1"/>
      <c r="Q73" s="1"/>
      <c r="R73" s="1"/>
      <c r="S73" s="1"/>
      <c r="T73" s="1"/>
      <c r="U73" s="1"/>
      <c r="V73" s="1"/>
      <c r="W73" s="1"/>
      <c r="X73" s="1"/>
    </row>
    <row r="74" ht="12" customHeight="1">
      <c r="A74" s="35" t="s">
        <v>37</v>
      </c>
    </row>
    <row r="75" spans="1:10" ht="12.75" customHeight="1">
      <c r="A75" s="368" t="s">
        <v>68</v>
      </c>
      <c r="B75" s="368"/>
      <c r="J75" s="23"/>
    </row>
    <row r="76" spans="1:2" ht="12.75" customHeight="1">
      <c r="A76" s="368" t="s">
        <v>69</v>
      </c>
      <c r="B76" s="368"/>
    </row>
    <row r="77" spans="1:2" ht="12.75" customHeight="1">
      <c r="A77" s="368" t="s">
        <v>70</v>
      </c>
      <c r="B77" s="368"/>
    </row>
    <row r="78" ht="12.75" customHeight="1"/>
    <row r="79" spans="1:24" ht="12.75" customHeight="1">
      <c r="A79" s="36" t="s">
        <v>40</v>
      </c>
      <c r="B79" s="20"/>
      <c r="C79" s="20"/>
      <c r="D79" s="20"/>
      <c r="W79" s="20"/>
      <c r="X79" s="20"/>
    </row>
    <row r="80" spans="1:24" s="20" customFormat="1" ht="14.25" customHeight="1">
      <c r="A80" s="369" t="s">
        <v>71</v>
      </c>
      <c r="B80" s="369"/>
      <c r="C80" s="369"/>
      <c r="D80" s="369"/>
      <c r="E80" s="369"/>
      <c r="F80" s="34"/>
      <c r="G80" s="34"/>
      <c r="H80" s="34"/>
      <c r="I80" s="34"/>
      <c r="J80" s="34"/>
      <c r="K80" s="34"/>
      <c r="L80" s="34"/>
      <c r="M80" s="34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14" ht="14.25" customHeight="1">
      <c r="A81" s="369" t="s">
        <v>72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</row>
    <row r="82" spans="1:10" ht="14.25" customHeight="1">
      <c r="A82" s="369" t="s">
        <v>73</v>
      </c>
      <c r="B82" s="369"/>
      <c r="C82" s="369"/>
      <c r="D82" s="369"/>
      <c r="E82" s="369"/>
      <c r="F82" s="369"/>
      <c r="J82" s="23"/>
    </row>
    <row r="83" spans="1:6" ht="14.25" customHeight="1">
      <c r="A83" s="369" t="s">
        <v>74</v>
      </c>
      <c r="B83" s="369"/>
      <c r="C83" s="369"/>
      <c r="D83" s="369"/>
      <c r="E83" s="369"/>
      <c r="F83" s="369"/>
    </row>
    <row r="84" spans="1:15" ht="14.25" customHeight="1">
      <c r="A84" s="369" t="s">
        <v>75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</row>
    <row r="86" ht="12.75">
      <c r="A86" s="36" t="s">
        <v>76</v>
      </c>
    </row>
    <row r="87" spans="1:2" ht="12.75" customHeight="1">
      <c r="A87" s="19" t="s">
        <v>77</v>
      </c>
      <c r="B87" s="19"/>
    </row>
    <row r="88" ht="12.75">
      <c r="A88" s="1" t="s">
        <v>78</v>
      </c>
    </row>
    <row r="89" ht="12.75">
      <c r="A89" s="1" t="s">
        <v>79</v>
      </c>
    </row>
    <row r="90" ht="12.75">
      <c r="A90" s="1" t="s">
        <v>80</v>
      </c>
    </row>
    <row r="91" spans="1:2" ht="13.5" customHeight="1">
      <c r="A91" s="368" t="s">
        <v>81</v>
      </c>
      <c r="B91" s="368"/>
    </row>
    <row r="92" ht="12.75">
      <c r="A92" s="1" t="s">
        <v>82</v>
      </c>
    </row>
    <row r="93" ht="12.75">
      <c r="A93" s="1" t="s">
        <v>83</v>
      </c>
    </row>
    <row r="94" ht="12.75">
      <c r="A94" s="1" t="s">
        <v>84</v>
      </c>
    </row>
    <row r="95" ht="12.75">
      <c r="A95" s="1" t="s">
        <v>85</v>
      </c>
    </row>
    <row r="96" ht="12.75">
      <c r="A96" s="1" t="s">
        <v>86</v>
      </c>
    </row>
  </sheetData>
  <sheetProtection/>
  <mergeCells count="59">
    <mergeCell ref="A65:K65"/>
    <mergeCell ref="A66:K66"/>
    <mergeCell ref="A59:L59"/>
    <mergeCell ref="A61:L61"/>
    <mergeCell ref="A62:O62"/>
    <mergeCell ref="A63:T63"/>
    <mergeCell ref="A64:M64"/>
    <mergeCell ref="A91:B91"/>
    <mergeCell ref="A77:B77"/>
    <mergeCell ref="A80:E80"/>
    <mergeCell ref="A81:N81"/>
    <mergeCell ref="A82:F82"/>
    <mergeCell ref="A83:F83"/>
    <mergeCell ref="A84:O84"/>
    <mergeCell ref="A76:B76"/>
    <mergeCell ref="A67:N67"/>
    <mergeCell ref="A68:N68"/>
    <mergeCell ref="A69:N69"/>
    <mergeCell ref="A70:N70"/>
    <mergeCell ref="A71:N71"/>
    <mergeCell ref="A72:N72"/>
    <mergeCell ref="A75:B75"/>
    <mergeCell ref="K22:K24"/>
    <mergeCell ref="L22:L24"/>
    <mergeCell ref="M22:M24"/>
    <mergeCell ref="A18:Y18"/>
    <mergeCell ref="A19:Y19"/>
    <mergeCell ref="A21:Y21"/>
    <mergeCell ref="A22:A24"/>
    <mergeCell ref="B22:B24"/>
    <mergeCell ref="C22:C24"/>
    <mergeCell ref="D22:D24"/>
    <mergeCell ref="B6:D6"/>
    <mergeCell ref="B7:C7"/>
    <mergeCell ref="D7:D8"/>
    <mergeCell ref="H22:H24"/>
    <mergeCell ref="I22:I24"/>
    <mergeCell ref="J22:J24"/>
    <mergeCell ref="E22:E24"/>
    <mergeCell ref="F22:F24"/>
    <mergeCell ref="G22:G24"/>
    <mergeCell ref="Y22:Y24"/>
    <mergeCell ref="Q23:Q24"/>
    <mergeCell ref="R23:R24"/>
    <mergeCell ref="S23:S24"/>
    <mergeCell ref="T23:T24"/>
    <mergeCell ref="A1:F1"/>
    <mergeCell ref="A2:F2"/>
    <mergeCell ref="A3:D3"/>
    <mergeCell ref="A4:D4"/>
    <mergeCell ref="A6:A8"/>
    <mergeCell ref="U23:V23"/>
    <mergeCell ref="W23:W24"/>
    <mergeCell ref="X23:X24"/>
    <mergeCell ref="N22:N24"/>
    <mergeCell ref="O22:O24"/>
    <mergeCell ref="P22:P24"/>
    <mergeCell ref="Q22:V22"/>
    <mergeCell ref="W22:X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ignoredErrors>
    <ignoredError sqref="T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9">
      <selection activeCell="B59" sqref="B59:B60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161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42" t="s">
        <v>89</v>
      </c>
      <c r="B6" s="342" t="s">
        <v>90</v>
      </c>
      <c r="C6" s="342"/>
      <c r="D6" s="342"/>
      <c r="E6" s="20"/>
      <c r="F6" s="20"/>
    </row>
    <row r="7" spans="1:6" ht="12.75">
      <c r="A7" s="342"/>
      <c r="B7" s="342" t="s">
        <v>91</v>
      </c>
      <c r="C7" s="342"/>
      <c r="D7" s="342" t="s">
        <v>92</v>
      </c>
      <c r="E7" s="20"/>
      <c r="F7" s="20"/>
    </row>
    <row r="8" spans="1:6" ht="12.75">
      <c r="A8" s="342"/>
      <c r="B8" s="48" t="s">
        <v>20</v>
      </c>
      <c r="C8" s="48" t="s">
        <v>21</v>
      </c>
      <c r="D8" s="342"/>
      <c r="E8" s="20"/>
      <c r="F8" s="20"/>
    </row>
    <row r="9" spans="1:6" ht="37.5">
      <c r="A9" s="51" t="s">
        <v>93</v>
      </c>
      <c r="B9" s="50" t="s">
        <v>94</v>
      </c>
      <c r="C9" s="50" t="s">
        <v>94</v>
      </c>
      <c r="D9" s="50" t="s">
        <v>94</v>
      </c>
      <c r="E9" s="20"/>
      <c r="F9" s="20"/>
    </row>
    <row r="10" spans="1:6" ht="37.5">
      <c r="A10" s="51" t="s">
        <v>95</v>
      </c>
      <c r="B10" s="50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51" t="s">
        <v>96</v>
      </c>
      <c r="B11" s="50" t="s">
        <v>94</v>
      </c>
      <c r="C11" s="50" t="s">
        <v>94</v>
      </c>
      <c r="D11" s="50" t="s">
        <v>94</v>
      </c>
      <c r="E11" s="20"/>
      <c r="F11" s="20"/>
    </row>
    <row r="12" spans="1:6" ht="12.75">
      <c r="A12" s="49" t="s">
        <v>97</v>
      </c>
      <c r="B12" s="62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98</v>
      </c>
      <c r="B13" s="50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51" t="s">
        <v>99</v>
      </c>
      <c r="B14" s="50" t="s">
        <v>94</v>
      </c>
      <c r="C14" s="50" t="s">
        <v>94</v>
      </c>
      <c r="D14" s="50" t="s">
        <v>94</v>
      </c>
      <c r="E14" s="20"/>
      <c r="F14" s="20"/>
    </row>
    <row r="15" spans="1:6" ht="12.75">
      <c r="A15" s="49" t="s">
        <v>100</v>
      </c>
      <c r="B15" s="50" t="s">
        <v>94</v>
      </c>
      <c r="C15" s="50" t="s">
        <v>94</v>
      </c>
      <c r="D15" s="50" t="s">
        <v>94</v>
      </c>
      <c r="E15" s="20"/>
      <c r="F15" s="20"/>
    </row>
    <row r="16" spans="1:6" ht="30.75" customHeight="1">
      <c r="A16" s="52" t="s">
        <v>101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161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79" t="s">
        <v>1</v>
      </c>
      <c r="B23" s="380" t="s">
        <v>2</v>
      </c>
      <c r="C23" s="380" t="s">
        <v>3</v>
      </c>
      <c r="D23" s="379" t="s">
        <v>4</v>
      </c>
      <c r="E23" s="379" t="s">
        <v>5</v>
      </c>
      <c r="F23" s="379" t="s">
        <v>6</v>
      </c>
      <c r="G23" s="379" t="s">
        <v>7</v>
      </c>
      <c r="H23" s="379" t="s">
        <v>8</v>
      </c>
      <c r="I23" s="380" t="s">
        <v>9</v>
      </c>
      <c r="J23" s="382" t="s">
        <v>10</v>
      </c>
      <c r="K23" s="382" t="s">
        <v>11</v>
      </c>
      <c r="L23" s="379" t="s">
        <v>12</v>
      </c>
      <c r="M23" s="379" t="s">
        <v>13</v>
      </c>
      <c r="N23" s="379" t="s">
        <v>14</v>
      </c>
      <c r="O23" s="381" t="s">
        <v>15</v>
      </c>
      <c r="P23" s="381" t="s">
        <v>16</v>
      </c>
      <c r="Q23" s="382" t="s">
        <v>17</v>
      </c>
      <c r="R23" s="382"/>
      <c r="S23" s="382"/>
      <c r="T23" s="382"/>
      <c r="U23" s="382"/>
      <c r="V23" s="382"/>
      <c r="W23" s="375" t="s">
        <v>110</v>
      </c>
      <c r="X23" s="375"/>
      <c r="Y23" s="376" t="s">
        <v>19</v>
      </c>
    </row>
    <row r="24" spans="1:25" ht="38.25" customHeight="1">
      <c r="A24" s="379"/>
      <c r="B24" s="380"/>
      <c r="C24" s="380"/>
      <c r="D24" s="379"/>
      <c r="E24" s="379"/>
      <c r="F24" s="379"/>
      <c r="G24" s="379"/>
      <c r="H24" s="379"/>
      <c r="I24" s="380"/>
      <c r="J24" s="382"/>
      <c r="K24" s="382"/>
      <c r="L24" s="379"/>
      <c r="M24" s="379"/>
      <c r="N24" s="379"/>
      <c r="O24" s="381"/>
      <c r="P24" s="381"/>
      <c r="Q24" s="377" t="s">
        <v>20</v>
      </c>
      <c r="R24" s="377" t="s">
        <v>21</v>
      </c>
      <c r="S24" s="377" t="s">
        <v>22</v>
      </c>
      <c r="T24" s="378" t="s">
        <v>23</v>
      </c>
      <c r="U24" s="378" t="s">
        <v>24</v>
      </c>
      <c r="V24" s="378"/>
      <c r="W24" s="379" t="s">
        <v>25</v>
      </c>
      <c r="X24" s="379" t="s">
        <v>26</v>
      </c>
      <c r="Y24" s="376"/>
    </row>
    <row r="25" spans="1:25" ht="24" customHeight="1">
      <c r="A25" s="379"/>
      <c r="B25" s="380"/>
      <c r="C25" s="380"/>
      <c r="D25" s="379"/>
      <c r="E25" s="379"/>
      <c r="F25" s="379"/>
      <c r="G25" s="379"/>
      <c r="H25" s="379"/>
      <c r="I25" s="380"/>
      <c r="J25" s="382"/>
      <c r="K25" s="382"/>
      <c r="L25" s="379"/>
      <c r="M25" s="379"/>
      <c r="N25" s="379"/>
      <c r="O25" s="381"/>
      <c r="P25" s="381"/>
      <c r="Q25" s="377"/>
      <c r="R25" s="377"/>
      <c r="S25" s="377"/>
      <c r="T25" s="378"/>
      <c r="U25" s="32" t="s">
        <v>27</v>
      </c>
      <c r="V25" s="32" t="s">
        <v>28</v>
      </c>
      <c r="W25" s="379"/>
      <c r="X25" s="379"/>
      <c r="Y25" s="376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67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67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67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383" t="s">
        <v>53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</row>
    <row r="32" spans="1:24" ht="12.75">
      <c r="A32" s="33" t="s">
        <v>54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55</v>
      </c>
    </row>
    <row r="33" spans="1:24" ht="12.75" customHeight="1">
      <c r="A33" s="368" t="s">
        <v>56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Q33" s="18"/>
      <c r="X33" s="18" t="s">
        <v>57</v>
      </c>
    </row>
    <row r="34" spans="1:25" ht="12.75" customHeight="1">
      <c r="A34" s="371" t="s">
        <v>58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Q34" s="18"/>
      <c r="Y34" s="18"/>
    </row>
    <row r="35" spans="1:25" ht="12.75" customHeight="1">
      <c r="A35" s="372" t="s">
        <v>59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Y35" s="18"/>
    </row>
    <row r="36" spans="1:13" ht="12.75" customHeight="1">
      <c r="A36" s="373" t="s">
        <v>60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</row>
    <row r="37" spans="1:12" ht="12.75" customHeight="1">
      <c r="A37" s="368" t="s">
        <v>61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19"/>
    </row>
    <row r="38" spans="1:11" ht="12.75" customHeight="1">
      <c r="A38" s="368" t="s">
        <v>62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</row>
    <row r="39" spans="1:14" ht="12.75" customHeight="1">
      <c r="A39" s="368" t="s">
        <v>63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1:14" ht="12.75" customHeight="1">
      <c r="A40" s="368" t="s">
        <v>64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</row>
    <row r="41" spans="1:14" ht="12" customHeight="1">
      <c r="A41" s="368" t="s">
        <v>65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</row>
    <row r="42" spans="1:14" ht="12.75" customHeight="1">
      <c r="A42" s="368" t="s">
        <v>66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</row>
    <row r="43" spans="1:24" s="20" customFormat="1" ht="12.75" customHeight="1">
      <c r="A43" s="368" t="s">
        <v>67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368" t="s">
        <v>68</v>
      </c>
      <c r="B47" s="368"/>
      <c r="J47" s="23"/>
    </row>
    <row r="48" spans="1:2" ht="12.75" customHeight="1">
      <c r="A48" s="368" t="s">
        <v>69</v>
      </c>
      <c r="B48" s="368"/>
    </row>
    <row r="49" spans="1:2" ht="12.75" customHeight="1">
      <c r="A49" s="368" t="s">
        <v>70</v>
      </c>
      <c r="B49" s="368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369" t="s">
        <v>71</v>
      </c>
      <c r="B52" s="369"/>
      <c r="C52" s="369"/>
      <c r="D52" s="369"/>
      <c r="E52" s="369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369" t="s">
        <v>72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0" ht="14.25" customHeight="1">
      <c r="A54" s="369" t="s">
        <v>73</v>
      </c>
      <c r="B54" s="369"/>
      <c r="C54" s="369"/>
      <c r="D54" s="369"/>
      <c r="E54" s="369"/>
      <c r="F54" s="369"/>
      <c r="J54" s="23"/>
    </row>
    <row r="55" spans="1:6" ht="14.25" customHeight="1">
      <c r="A55" s="369" t="s">
        <v>74</v>
      </c>
      <c r="B55" s="369"/>
      <c r="C55" s="369"/>
      <c r="D55" s="369"/>
      <c r="E55" s="369"/>
      <c r="F55" s="369"/>
    </row>
    <row r="56" spans="1:15" ht="14.25" customHeight="1">
      <c r="A56" s="369" t="s">
        <v>75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</row>
    <row r="58" ht="12.75">
      <c r="A58" s="36" t="s">
        <v>76</v>
      </c>
    </row>
    <row r="59" spans="1:2" ht="12.75" customHeight="1">
      <c r="A59" s="19" t="s">
        <v>77</v>
      </c>
      <c r="B59" s="19"/>
    </row>
    <row r="60" ht="12.75">
      <c r="A60" s="1" t="s">
        <v>78</v>
      </c>
    </row>
    <row r="61" ht="12.75">
      <c r="A61" s="1" t="s">
        <v>79</v>
      </c>
    </row>
    <row r="62" ht="12.75">
      <c r="A62" s="1" t="s">
        <v>80</v>
      </c>
    </row>
    <row r="63" spans="1:2" ht="13.5" customHeight="1">
      <c r="A63" s="368" t="s">
        <v>81</v>
      </c>
      <c r="B63" s="368"/>
    </row>
    <row r="64" ht="12.75">
      <c r="A64" s="1" t="s">
        <v>82</v>
      </c>
    </row>
    <row r="65" ht="12.75">
      <c r="A65" s="1" t="s">
        <v>83</v>
      </c>
    </row>
    <row r="66" ht="12.75">
      <c r="A66" s="1" t="s">
        <v>84</v>
      </c>
    </row>
    <row r="67" ht="12.75">
      <c r="A67" s="1" t="s">
        <v>85</v>
      </c>
    </row>
    <row r="68" ht="12.75">
      <c r="A68" s="1" t="s">
        <v>86</v>
      </c>
    </row>
  </sheetData>
  <sheetProtection/>
  <mergeCells count="59">
    <mergeCell ref="A63:B63"/>
    <mergeCell ref="A49:B49"/>
    <mergeCell ref="A52:E52"/>
    <mergeCell ref="A53:N53"/>
    <mergeCell ref="A54:F54"/>
    <mergeCell ref="A55:F55"/>
    <mergeCell ref="A56:O56"/>
    <mergeCell ref="A48:B48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44:N44"/>
    <mergeCell ref="A47:B47"/>
    <mergeCell ref="A34:O34"/>
    <mergeCell ref="N23:N25"/>
    <mergeCell ref="O23:O25"/>
    <mergeCell ref="F23:F25"/>
    <mergeCell ref="G23:G25"/>
    <mergeCell ref="A31:L31"/>
    <mergeCell ref="A33:L33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9">
      <selection activeCell="E27" sqref="E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109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42" t="s">
        <v>89</v>
      </c>
      <c r="B6" s="342" t="s">
        <v>90</v>
      </c>
      <c r="C6" s="342"/>
      <c r="D6" s="342"/>
      <c r="E6" s="20"/>
      <c r="F6" s="20"/>
    </row>
    <row r="7" spans="1:6" ht="12.75">
      <c r="A7" s="342"/>
      <c r="B7" s="342" t="s">
        <v>91</v>
      </c>
      <c r="C7" s="342"/>
      <c r="D7" s="342" t="s">
        <v>92</v>
      </c>
      <c r="E7" s="20"/>
      <c r="F7" s="20"/>
    </row>
    <row r="8" spans="1:6" ht="12.75">
      <c r="A8" s="342"/>
      <c r="B8" s="48" t="s">
        <v>20</v>
      </c>
      <c r="C8" s="48" t="s">
        <v>21</v>
      </c>
      <c r="D8" s="342"/>
      <c r="E8" s="20"/>
      <c r="F8" s="20"/>
    </row>
    <row r="9" spans="1:6" ht="37.5">
      <c r="A9" s="51" t="s">
        <v>93</v>
      </c>
      <c r="B9" s="50" t="s">
        <v>94</v>
      </c>
      <c r="C9" s="50" t="s">
        <v>94</v>
      </c>
      <c r="D9" s="50" t="s">
        <v>94</v>
      </c>
      <c r="E9" s="20"/>
      <c r="F9" s="20"/>
    </row>
    <row r="10" spans="1:6" ht="37.5">
      <c r="A10" s="51" t="s">
        <v>95</v>
      </c>
      <c r="B10" s="50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51" t="s">
        <v>96</v>
      </c>
      <c r="B11" s="50" t="s">
        <v>94</v>
      </c>
      <c r="C11" s="50" t="s">
        <v>94</v>
      </c>
      <c r="D11" s="50" t="s">
        <v>94</v>
      </c>
      <c r="E11" s="20"/>
      <c r="F11" s="20"/>
    </row>
    <row r="12" spans="1:6" ht="12.75">
      <c r="A12" s="49" t="s">
        <v>97</v>
      </c>
      <c r="B12" s="62">
        <f>SUM(Q30)</f>
        <v>184100.18</v>
      </c>
      <c r="C12" s="50">
        <f>R30</f>
        <v>141263.18</v>
      </c>
      <c r="D12" s="175">
        <f>T30</f>
        <v>466626.54</v>
      </c>
      <c r="E12" s="20"/>
      <c r="F12" s="20"/>
    </row>
    <row r="13" spans="1:6" ht="75">
      <c r="A13" s="51" t="s">
        <v>98</v>
      </c>
      <c r="B13" s="50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51" t="s">
        <v>99</v>
      </c>
      <c r="B14" s="50" t="s">
        <v>94</v>
      </c>
      <c r="C14" s="50" t="s">
        <v>94</v>
      </c>
      <c r="D14" s="50" t="s">
        <v>94</v>
      </c>
      <c r="E14" s="20"/>
      <c r="F14" s="20"/>
    </row>
    <row r="15" spans="1:6" ht="12.75">
      <c r="A15" s="49" t="s">
        <v>100</v>
      </c>
      <c r="B15" s="50" t="s">
        <v>94</v>
      </c>
      <c r="C15" s="50" t="s">
        <v>94</v>
      </c>
      <c r="D15" s="50" t="s">
        <v>94</v>
      </c>
      <c r="E15" s="20"/>
      <c r="F15" s="20"/>
    </row>
    <row r="16" spans="1:6" ht="30" customHeight="1">
      <c r="A16" s="52" t="s">
        <v>101</v>
      </c>
      <c r="B16" s="175">
        <f>Q30</f>
        <v>184100.18</v>
      </c>
      <c r="C16" s="175">
        <f>R30</f>
        <v>141263.18</v>
      </c>
      <c r="D16" s="181">
        <f>T30</f>
        <v>466626.54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109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79" t="s">
        <v>1</v>
      </c>
      <c r="B23" s="380" t="s">
        <v>2</v>
      </c>
      <c r="C23" s="380" t="s">
        <v>3</v>
      </c>
      <c r="D23" s="379" t="s">
        <v>4</v>
      </c>
      <c r="E23" s="379" t="s">
        <v>5</v>
      </c>
      <c r="F23" s="379" t="s">
        <v>6</v>
      </c>
      <c r="G23" s="379" t="s">
        <v>7</v>
      </c>
      <c r="H23" s="379" t="s">
        <v>8</v>
      </c>
      <c r="I23" s="380" t="s">
        <v>9</v>
      </c>
      <c r="J23" s="382" t="s">
        <v>10</v>
      </c>
      <c r="K23" s="382" t="s">
        <v>11</v>
      </c>
      <c r="L23" s="379" t="s">
        <v>12</v>
      </c>
      <c r="M23" s="379" t="s">
        <v>13</v>
      </c>
      <c r="N23" s="379" t="s">
        <v>14</v>
      </c>
      <c r="O23" s="381" t="s">
        <v>15</v>
      </c>
      <c r="P23" s="381" t="s">
        <v>16</v>
      </c>
      <c r="Q23" s="382" t="s">
        <v>17</v>
      </c>
      <c r="R23" s="382"/>
      <c r="S23" s="382"/>
      <c r="T23" s="382"/>
      <c r="U23" s="382"/>
      <c r="V23" s="382"/>
      <c r="W23" s="375" t="s">
        <v>110</v>
      </c>
      <c r="X23" s="375"/>
      <c r="Y23" s="376" t="s">
        <v>19</v>
      </c>
    </row>
    <row r="24" spans="1:25" ht="38.25" customHeight="1">
      <c r="A24" s="379"/>
      <c r="B24" s="380"/>
      <c r="C24" s="380"/>
      <c r="D24" s="379"/>
      <c r="E24" s="379"/>
      <c r="F24" s="379"/>
      <c r="G24" s="379"/>
      <c r="H24" s="379"/>
      <c r="I24" s="380"/>
      <c r="J24" s="382"/>
      <c r="K24" s="382"/>
      <c r="L24" s="379"/>
      <c r="M24" s="379"/>
      <c r="N24" s="379"/>
      <c r="O24" s="381"/>
      <c r="P24" s="381"/>
      <c r="Q24" s="377" t="s">
        <v>20</v>
      </c>
      <c r="R24" s="377" t="s">
        <v>21</v>
      </c>
      <c r="S24" s="377" t="s">
        <v>22</v>
      </c>
      <c r="T24" s="378" t="s">
        <v>23</v>
      </c>
      <c r="U24" s="378" t="s">
        <v>24</v>
      </c>
      <c r="V24" s="378"/>
      <c r="W24" s="379" t="s">
        <v>25</v>
      </c>
      <c r="X24" s="379" t="s">
        <v>26</v>
      </c>
      <c r="Y24" s="376"/>
    </row>
    <row r="25" spans="1:25" ht="24" customHeight="1">
      <c r="A25" s="379"/>
      <c r="B25" s="380"/>
      <c r="C25" s="380"/>
      <c r="D25" s="379"/>
      <c r="E25" s="379"/>
      <c r="F25" s="379"/>
      <c r="G25" s="379"/>
      <c r="H25" s="379"/>
      <c r="I25" s="380"/>
      <c r="J25" s="382"/>
      <c r="K25" s="382"/>
      <c r="L25" s="379"/>
      <c r="M25" s="379"/>
      <c r="N25" s="379"/>
      <c r="O25" s="381"/>
      <c r="P25" s="381"/>
      <c r="Q25" s="377"/>
      <c r="R25" s="377"/>
      <c r="S25" s="377"/>
      <c r="T25" s="378"/>
      <c r="U25" s="32" t="s">
        <v>27</v>
      </c>
      <c r="V25" s="32" t="s">
        <v>28</v>
      </c>
      <c r="W25" s="379"/>
      <c r="X25" s="379"/>
      <c r="Y25" s="376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s="277" customFormat="1" ht="28.5">
      <c r="A27" s="68" t="s">
        <v>328</v>
      </c>
      <c r="B27" s="312" t="s">
        <v>30</v>
      </c>
      <c r="C27" s="313">
        <v>2020</v>
      </c>
      <c r="D27" s="232">
        <v>2021</v>
      </c>
      <c r="E27" s="314"/>
      <c r="F27" s="62"/>
      <c r="G27" s="107"/>
      <c r="H27" s="148"/>
      <c r="I27" s="62"/>
      <c r="J27" s="314" t="s">
        <v>44</v>
      </c>
      <c r="K27" s="148"/>
      <c r="L27" s="148" t="s">
        <v>329</v>
      </c>
      <c r="M27" s="62" t="s">
        <v>208</v>
      </c>
      <c r="N27" s="314" t="s">
        <v>330</v>
      </c>
      <c r="O27" s="107"/>
      <c r="P27" s="148"/>
      <c r="Q27" s="120">
        <v>42837</v>
      </c>
      <c r="R27" s="107"/>
      <c r="S27" s="107"/>
      <c r="T27" s="120">
        <v>42837</v>
      </c>
      <c r="U27" s="107"/>
      <c r="V27" s="107"/>
      <c r="W27" s="274"/>
      <c r="X27" s="107"/>
      <c r="Y27" s="315">
        <v>1</v>
      </c>
    </row>
    <row r="28" spans="1:25" s="277" customFormat="1" ht="14.25">
      <c r="A28" s="68" t="s">
        <v>341</v>
      </c>
      <c r="B28" s="312" t="s">
        <v>30</v>
      </c>
      <c r="C28" s="316">
        <v>2021</v>
      </c>
      <c r="D28" s="316">
        <v>2021</v>
      </c>
      <c r="E28" s="62"/>
      <c r="F28" s="62"/>
      <c r="G28" s="107"/>
      <c r="H28" s="148"/>
      <c r="I28" s="62"/>
      <c r="J28" s="62" t="s">
        <v>340</v>
      </c>
      <c r="K28" s="148" t="s">
        <v>357</v>
      </c>
      <c r="L28" s="314" t="s">
        <v>339</v>
      </c>
      <c r="M28" s="62" t="s">
        <v>208</v>
      </c>
      <c r="N28" s="107"/>
      <c r="O28" s="120">
        <v>36</v>
      </c>
      <c r="P28" s="148"/>
      <c r="Q28" s="120">
        <v>141263.18</v>
      </c>
      <c r="R28" s="120">
        <v>141263.18</v>
      </c>
      <c r="S28" s="120">
        <v>141263.18</v>
      </c>
      <c r="T28" s="120">
        <v>423789.54</v>
      </c>
      <c r="U28" s="107"/>
      <c r="V28" s="107"/>
      <c r="W28" s="274"/>
      <c r="X28" s="107"/>
      <c r="Y28" s="315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67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223">
        <f>SUM(Q27:Q29)</f>
        <v>184100.18</v>
      </c>
      <c r="R30" s="176">
        <f>SUM(R27:R29)</f>
        <v>141263.18</v>
      </c>
      <c r="S30" s="176">
        <f>SUM(S27:S29)</f>
        <v>141263.18</v>
      </c>
      <c r="T30" s="223">
        <f>SUM(T27:T29)</f>
        <v>466626.54</v>
      </c>
      <c r="U30" s="179"/>
      <c r="V30" s="11"/>
      <c r="W30" s="11"/>
      <c r="X30" s="11"/>
      <c r="Y30" s="11"/>
    </row>
    <row r="31" spans="1:12" ht="12.75" customHeight="1">
      <c r="A31" s="383" t="s">
        <v>53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</row>
    <row r="32" spans="1:24" ht="12.75">
      <c r="A32" s="33" t="s">
        <v>54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55</v>
      </c>
    </row>
    <row r="33" spans="1:24" ht="12.75" customHeight="1">
      <c r="A33" s="368" t="s">
        <v>56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Q33" s="18"/>
      <c r="X33" s="18" t="s">
        <v>57</v>
      </c>
    </row>
    <row r="34" spans="1:25" ht="12.75" customHeight="1">
      <c r="A34" s="371" t="s">
        <v>58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Q34" s="18"/>
      <c r="Y34" s="18"/>
    </row>
    <row r="35" spans="1:25" ht="12.75" customHeight="1">
      <c r="A35" s="372" t="s">
        <v>59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Y35" s="18"/>
    </row>
    <row r="36" spans="1:13" ht="12.75" customHeight="1">
      <c r="A36" s="373" t="s">
        <v>60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</row>
    <row r="37" spans="1:12" ht="12.75" customHeight="1">
      <c r="A37" s="368" t="s">
        <v>61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19"/>
    </row>
    <row r="38" spans="1:11" ht="12.75" customHeight="1">
      <c r="A38" s="368" t="s">
        <v>62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</row>
    <row r="39" spans="1:14" ht="12.75" customHeight="1">
      <c r="A39" s="368" t="s">
        <v>63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1:14" ht="12.75" customHeight="1">
      <c r="A40" s="368" t="s">
        <v>64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</row>
    <row r="41" spans="1:14" ht="12" customHeight="1">
      <c r="A41" s="368" t="s">
        <v>65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</row>
    <row r="42" spans="1:14" ht="12.75" customHeight="1">
      <c r="A42" s="368" t="s">
        <v>66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</row>
    <row r="43" spans="1:24" s="20" customFormat="1" ht="12.75" customHeight="1">
      <c r="A43" s="368" t="s">
        <v>67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368" t="s">
        <v>68</v>
      </c>
      <c r="B47" s="368"/>
      <c r="J47" s="23"/>
    </row>
    <row r="48" spans="1:2" ht="12.75" customHeight="1">
      <c r="A48" s="368" t="s">
        <v>69</v>
      </c>
      <c r="B48" s="368"/>
    </row>
    <row r="49" spans="1:2" ht="12.75" customHeight="1">
      <c r="A49" s="368" t="s">
        <v>70</v>
      </c>
      <c r="B49" s="368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369" t="s">
        <v>71</v>
      </c>
      <c r="B52" s="369"/>
      <c r="C52" s="369"/>
      <c r="D52" s="369"/>
      <c r="E52" s="369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369" t="s">
        <v>72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0" ht="14.25" customHeight="1">
      <c r="A54" s="369" t="s">
        <v>73</v>
      </c>
      <c r="B54" s="369"/>
      <c r="C54" s="369"/>
      <c r="D54" s="369"/>
      <c r="E54" s="369"/>
      <c r="F54" s="369"/>
      <c r="J54" s="23"/>
    </row>
    <row r="55" spans="1:6" ht="14.25" customHeight="1">
      <c r="A55" s="369" t="s">
        <v>74</v>
      </c>
      <c r="B55" s="369"/>
      <c r="C55" s="369"/>
      <c r="D55" s="369"/>
      <c r="E55" s="369"/>
      <c r="F55" s="369"/>
    </row>
    <row r="56" spans="1:15" ht="14.25" customHeight="1">
      <c r="A56" s="369" t="s">
        <v>75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</row>
    <row r="58" ht="12.75">
      <c r="A58" s="36" t="s">
        <v>76</v>
      </c>
    </row>
    <row r="59" spans="1:2" ht="12.75" customHeight="1">
      <c r="A59" s="19" t="s">
        <v>77</v>
      </c>
      <c r="B59" s="19"/>
    </row>
    <row r="60" ht="12.75">
      <c r="A60" s="1" t="s">
        <v>78</v>
      </c>
    </row>
    <row r="61" ht="12.75">
      <c r="A61" s="1" t="s">
        <v>79</v>
      </c>
    </row>
    <row r="62" ht="12.75">
      <c r="A62" s="1" t="s">
        <v>80</v>
      </c>
    </row>
    <row r="63" spans="1:2" ht="13.5" customHeight="1">
      <c r="A63" s="368" t="s">
        <v>81</v>
      </c>
      <c r="B63" s="368"/>
    </row>
    <row r="64" ht="12.75">
      <c r="A64" s="1" t="s">
        <v>82</v>
      </c>
    </row>
    <row r="65" ht="12.75">
      <c r="A65" s="1" t="s">
        <v>83</v>
      </c>
    </row>
    <row r="66" ht="12.75">
      <c r="A66" s="1" t="s">
        <v>84</v>
      </c>
    </row>
    <row r="67" ht="12.75">
      <c r="A67" s="1" t="s">
        <v>85</v>
      </c>
    </row>
    <row r="68" ht="12.75">
      <c r="A68" s="1" t="s">
        <v>86</v>
      </c>
    </row>
  </sheetData>
  <sheetProtection/>
  <mergeCells count="59">
    <mergeCell ref="A48:B48"/>
    <mergeCell ref="A63:B63"/>
    <mergeCell ref="A1:F1"/>
    <mergeCell ref="A2:F2"/>
    <mergeCell ref="A3:D3"/>
    <mergeCell ref="A4:D4"/>
    <mergeCell ref="A6:A8"/>
    <mergeCell ref="B6:D6"/>
    <mergeCell ref="B7:C7"/>
    <mergeCell ref="D7:D8"/>
    <mergeCell ref="A49:B49"/>
    <mergeCell ref="A52:E52"/>
    <mergeCell ref="A53:N53"/>
    <mergeCell ref="A54:F54"/>
    <mergeCell ref="A55:F55"/>
    <mergeCell ref="A56:O56"/>
    <mergeCell ref="A39:N39"/>
    <mergeCell ref="A42:N42"/>
    <mergeCell ref="A43:N43"/>
    <mergeCell ref="A44:N44"/>
    <mergeCell ref="A47:B47"/>
    <mergeCell ref="A41:N41"/>
    <mergeCell ref="A40:N40"/>
    <mergeCell ref="A35:T35"/>
    <mergeCell ref="A36:M36"/>
    <mergeCell ref="A37:K37"/>
    <mergeCell ref="A38:K38"/>
    <mergeCell ref="T24:T25"/>
    <mergeCell ref="A34:O34"/>
    <mergeCell ref="J23:J25"/>
    <mergeCell ref="L23:L25"/>
    <mergeCell ref="M23:M25"/>
    <mergeCell ref="K23:K25"/>
    <mergeCell ref="A31:L31"/>
    <mergeCell ref="A33:L33"/>
    <mergeCell ref="N23:N25"/>
    <mergeCell ref="O23:O25"/>
    <mergeCell ref="P23:P25"/>
    <mergeCell ref="Q23:V23"/>
    <mergeCell ref="H23:H25"/>
    <mergeCell ref="I23:I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W23:X23"/>
  </mergeCells>
  <printOptions/>
  <pageMargins left="0.7" right="0.7" top="0.75" bottom="0.75" header="0.3" footer="0.3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9">
      <selection activeCell="F27" sqref="A27:IV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159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42" t="s">
        <v>89</v>
      </c>
      <c r="B6" s="342" t="s">
        <v>90</v>
      </c>
      <c r="C6" s="342"/>
      <c r="D6" s="342"/>
      <c r="E6" s="20"/>
      <c r="F6" s="20"/>
    </row>
    <row r="7" spans="1:6" ht="12.75">
      <c r="A7" s="342"/>
      <c r="B7" s="342" t="s">
        <v>91</v>
      </c>
      <c r="C7" s="342"/>
      <c r="D7" s="342" t="s">
        <v>92</v>
      </c>
      <c r="E7" s="20"/>
      <c r="F7" s="20"/>
    </row>
    <row r="8" spans="1:6" ht="12.75">
      <c r="A8" s="342"/>
      <c r="B8" s="48" t="s">
        <v>20</v>
      </c>
      <c r="C8" s="48" t="s">
        <v>21</v>
      </c>
      <c r="D8" s="342"/>
      <c r="E8" s="20"/>
      <c r="F8" s="20"/>
    </row>
    <row r="9" spans="1:6" ht="37.5">
      <c r="A9" s="51" t="s">
        <v>93</v>
      </c>
      <c r="B9" s="50" t="s">
        <v>94</v>
      </c>
      <c r="C9" s="50" t="s">
        <v>94</v>
      </c>
      <c r="D9" s="50" t="s">
        <v>94</v>
      </c>
      <c r="E9" s="20"/>
      <c r="F9" s="20"/>
    </row>
    <row r="10" spans="1:6" ht="37.5">
      <c r="A10" s="51" t="s">
        <v>95</v>
      </c>
      <c r="B10" s="50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51" t="s">
        <v>96</v>
      </c>
      <c r="B11" s="50" t="s">
        <v>94</v>
      </c>
      <c r="C11" s="50" t="s">
        <v>94</v>
      </c>
      <c r="D11" s="50" t="s">
        <v>94</v>
      </c>
      <c r="E11" s="20"/>
      <c r="F11" s="20"/>
    </row>
    <row r="12" spans="1:6" ht="12.75">
      <c r="A12" s="49" t="s">
        <v>97</v>
      </c>
      <c r="B12" s="62">
        <f>SUM(Q29)</f>
        <v>90128.48</v>
      </c>
      <c r="C12" s="50">
        <v>0</v>
      </c>
      <c r="D12" s="50">
        <f>B12+C12</f>
        <v>90128.48</v>
      </c>
      <c r="E12" s="20"/>
      <c r="F12" s="20"/>
    </row>
    <row r="13" spans="1:6" ht="75">
      <c r="A13" s="51" t="s">
        <v>98</v>
      </c>
      <c r="B13" s="50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51" t="s">
        <v>99</v>
      </c>
      <c r="B14" s="50" t="s">
        <v>94</v>
      </c>
      <c r="C14" s="50" t="s">
        <v>94</v>
      </c>
      <c r="D14" s="50" t="s">
        <v>94</v>
      </c>
      <c r="E14" s="20"/>
      <c r="F14" s="20"/>
    </row>
    <row r="15" spans="1:6" ht="12.75">
      <c r="A15" s="49" t="s">
        <v>100</v>
      </c>
      <c r="B15" s="50" t="s">
        <v>94</v>
      </c>
      <c r="C15" s="50" t="s">
        <v>94</v>
      </c>
      <c r="D15" s="50" t="s">
        <v>94</v>
      </c>
      <c r="E15" s="20"/>
      <c r="F15" s="20"/>
    </row>
    <row r="16" spans="1:6" ht="30" customHeight="1">
      <c r="A16" s="52" t="s">
        <v>101</v>
      </c>
      <c r="B16" s="50">
        <f>B12</f>
        <v>90128.48</v>
      </c>
      <c r="C16" s="50">
        <f>C12</f>
        <v>0</v>
      </c>
      <c r="D16" s="50">
        <f>D12</f>
        <v>90128.48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158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79" t="s">
        <v>1</v>
      </c>
      <c r="B23" s="380" t="s">
        <v>2</v>
      </c>
      <c r="C23" s="380" t="s">
        <v>3</v>
      </c>
      <c r="D23" s="379" t="s">
        <v>4</v>
      </c>
      <c r="E23" s="379" t="s">
        <v>5</v>
      </c>
      <c r="F23" s="379" t="s">
        <v>6</v>
      </c>
      <c r="G23" s="379" t="s">
        <v>7</v>
      </c>
      <c r="H23" s="379" t="s">
        <v>8</v>
      </c>
      <c r="I23" s="380" t="s">
        <v>9</v>
      </c>
      <c r="J23" s="382" t="s">
        <v>10</v>
      </c>
      <c r="K23" s="382" t="s">
        <v>11</v>
      </c>
      <c r="L23" s="379" t="s">
        <v>12</v>
      </c>
      <c r="M23" s="379" t="s">
        <v>13</v>
      </c>
      <c r="N23" s="379" t="s">
        <v>14</v>
      </c>
      <c r="O23" s="381" t="s">
        <v>15</v>
      </c>
      <c r="P23" s="381" t="s">
        <v>16</v>
      </c>
      <c r="Q23" s="382" t="s">
        <v>17</v>
      </c>
      <c r="R23" s="382"/>
      <c r="S23" s="382"/>
      <c r="T23" s="382"/>
      <c r="U23" s="382"/>
      <c r="V23" s="382"/>
      <c r="W23" s="375" t="s">
        <v>110</v>
      </c>
      <c r="X23" s="375"/>
      <c r="Y23" s="376" t="s">
        <v>19</v>
      </c>
    </row>
    <row r="24" spans="1:25" ht="38.25" customHeight="1">
      <c r="A24" s="379"/>
      <c r="B24" s="380"/>
      <c r="C24" s="380"/>
      <c r="D24" s="379"/>
      <c r="E24" s="379"/>
      <c r="F24" s="379"/>
      <c r="G24" s="379"/>
      <c r="H24" s="379"/>
      <c r="I24" s="380"/>
      <c r="J24" s="382"/>
      <c r="K24" s="382"/>
      <c r="L24" s="379"/>
      <c r="M24" s="379"/>
      <c r="N24" s="379"/>
      <c r="O24" s="381"/>
      <c r="P24" s="381"/>
      <c r="Q24" s="377" t="s">
        <v>20</v>
      </c>
      <c r="R24" s="377" t="s">
        <v>21</v>
      </c>
      <c r="S24" s="377" t="s">
        <v>22</v>
      </c>
      <c r="T24" s="378" t="s">
        <v>23</v>
      </c>
      <c r="U24" s="378" t="s">
        <v>24</v>
      </c>
      <c r="V24" s="378"/>
      <c r="W24" s="379" t="s">
        <v>25</v>
      </c>
      <c r="X24" s="379" t="s">
        <v>26</v>
      </c>
      <c r="Y24" s="376"/>
    </row>
    <row r="25" spans="1:25" ht="24" customHeight="1">
      <c r="A25" s="379"/>
      <c r="B25" s="380"/>
      <c r="C25" s="380"/>
      <c r="D25" s="379"/>
      <c r="E25" s="379"/>
      <c r="F25" s="379"/>
      <c r="G25" s="379"/>
      <c r="H25" s="379"/>
      <c r="I25" s="380"/>
      <c r="J25" s="382"/>
      <c r="K25" s="382"/>
      <c r="L25" s="379"/>
      <c r="M25" s="379"/>
      <c r="N25" s="379"/>
      <c r="O25" s="381"/>
      <c r="P25" s="381"/>
      <c r="Q25" s="377"/>
      <c r="R25" s="377"/>
      <c r="S25" s="377"/>
      <c r="T25" s="378"/>
      <c r="U25" s="32" t="s">
        <v>27</v>
      </c>
      <c r="V25" s="32" t="s">
        <v>28</v>
      </c>
      <c r="W25" s="379"/>
      <c r="X25" s="379"/>
      <c r="Y25" s="376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s="321" customFormat="1" ht="14.25">
      <c r="A27" s="68" t="s">
        <v>342</v>
      </c>
      <c r="B27" s="312" t="s">
        <v>30</v>
      </c>
      <c r="C27" s="317">
        <v>2021</v>
      </c>
      <c r="D27" s="317">
        <v>2021</v>
      </c>
      <c r="E27" s="120"/>
      <c r="F27" s="318"/>
      <c r="G27" s="120"/>
      <c r="H27" s="314"/>
      <c r="I27" s="318"/>
      <c r="J27" s="318"/>
      <c r="K27" s="319" t="s">
        <v>357</v>
      </c>
      <c r="L27" s="318" t="s">
        <v>339</v>
      </c>
      <c r="M27" s="318"/>
      <c r="N27" s="318"/>
      <c r="O27" s="318"/>
      <c r="P27" s="314"/>
      <c r="Q27" s="156">
        <v>90128.48</v>
      </c>
      <c r="R27" s="156">
        <v>90128.48</v>
      </c>
      <c r="S27" s="156">
        <v>90128.48</v>
      </c>
      <c r="T27" s="120"/>
      <c r="U27" s="120"/>
      <c r="V27" s="120"/>
      <c r="W27" s="274"/>
      <c r="X27" s="120"/>
      <c r="Y27" s="320"/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67"/>
      <c r="X28" s="11"/>
      <c r="Y28" s="47"/>
    </row>
    <row r="29" spans="1:25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5"/>
      <c r="L29" s="11"/>
      <c r="M29" s="11"/>
      <c r="N29" s="11"/>
      <c r="O29" s="11"/>
      <c r="P29" s="11"/>
      <c r="Q29" s="179">
        <f>Q27</f>
        <v>90128.48</v>
      </c>
      <c r="R29" s="179">
        <f>SUM(R27:R28)</f>
        <v>90128.48</v>
      </c>
      <c r="S29" s="179">
        <f>SUM(S27:S28)</f>
        <v>90128.48</v>
      </c>
      <c r="T29" s="179">
        <f>SUM(Q29:R29:S29)</f>
        <v>270385.44</v>
      </c>
      <c r="U29" s="179"/>
      <c r="V29" s="170"/>
      <c r="W29" s="11"/>
      <c r="X29" s="11"/>
      <c r="Y29" s="11"/>
    </row>
    <row r="30" spans="1:12" ht="12.75" customHeight="1">
      <c r="A30" s="383" t="s">
        <v>53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</row>
    <row r="31" spans="1:24" ht="12.75">
      <c r="A31" s="33" t="s">
        <v>54</v>
      </c>
      <c r="B31" s="33"/>
      <c r="C31" s="33"/>
      <c r="D31" s="3"/>
      <c r="E31" s="3"/>
      <c r="F31" s="3"/>
      <c r="G31" s="3"/>
      <c r="H31" s="3"/>
      <c r="I31" s="3"/>
      <c r="J31" s="3"/>
      <c r="K31" s="3"/>
      <c r="L31" s="3"/>
      <c r="X31" s="18" t="s">
        <v>55</v>
      </c>
    </row>
    <row r="32" spans="1:24" ht="12.75" customHeight="1">
      <c r="A32" s="368" t="s">
        <v>56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Q32" s="18"/>
      <c r="X32" s="18" t="s">
        <v>57</v>
      </c>
    </row>
    <row r="33" spans="1:25" ht="12.75" customHeight="1">
      <c r="A33" s="371" t="s">
        <v>58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Q33" s="18"/>
      <c r="Y33" s="18"/>
    </row>
    <row r="34" spans="1:25" ht="12.75" customHeight="1">
      <c r="A34" s="372" t="s">
        <v>59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Y34" s="18"/>
    </row>
    <row r="35" spans="1:13" ht="12.75" customHeight="1">
      <c r="A35" s="373" t="s">
        <v>60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</row>
    <row r="36" spans="1:12" ht="12.75" customHeight="1">
      <c r="A36" s="368" t="s">
        <v>61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19"/>
    </row>
    <row r="37" spans="1:11" ht="12.75" customHeight="1">
      <c r="A37" s="368" t="s">
        <v>62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</row>
    <row r="38" spans="1:14" ht="12.75" customHeight="1">
      <c r="A38" s="368" t="s">
        <v>63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  <row r="39" spans="1:14" ht="12.75" customHeight="1">
      <c r="A39" s="368" t="s">
        <v>64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</row>
    <row r="40" spans="1:14" ht="12" customHeight="1">
      <c r="A40" s="368" t="s">
        <v>65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</row>
    <row r="41" spans="1:14" ht="12.75" customHeight="1">
      <c r="A41" s="368" t="s">
        <v>66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</row>
    <row r="42" spans="1:24" s="20" customFormat="1" ht="12.75" customHeight="1">
      <c r="A42" s="368" t="s">
        <v>67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P42" s="1"/>
      <c r="Q42" s="1"/>
      <c r="R42" s="1"/>
      <c r="S42" s="1"/>
      <c r="T42" s="1"/>
      <c r="U42" s="1"/>
      <c r="V42" s="1"/>
      <c r="W42" s="1"/>
      <c r="X42" s="1"/>
    </row>
    <row r="43" spans="1:24" s="20" customFormat="1" ht="12.75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1"/>
      <c r="Q44" s="1"/>
      <c r="R44" s="1"/>
      <c r="S44" s="1"/>
      <c r="T44" s="1"/>
      <c r="U44" s="1"/>
      <c r="V44" s="1"/>
      <c r="W44" s="1"/>
      <c r="X44" s="1"/>
    </row>
    <row r="45" ht="12" customHeight="1">
      <c r="A45" s="35" t="s">
        <v>37</v>
      </c>
    </row>
    <row r="46" spans="1:10" ht="12.75" customHeight="1">
      <c r="A46" s="368" t="s">
        <v>68</v>
      </c>
      <c r="B46" s="368"/>
      <c r="J46" s="23"/>
    </row>
    <row r="47" spans="1:2" ht="12.75" customHeight="1">
      <c r="A47" s="368" t="s">
        <v>69</v>
      </c>
      <c r="B47" s="368"/>
    </row>
    <row r="48" spans="1:2" ht="12.75" customHeight="1">
      <c r="A48" s="368" t="s">
        <v>70</v>
      </c>
      <c r="B48" s="368"/>
    </row>
    <row r="49" ht="12.75" customHeight="1"/>
    <row r="50" spans="1:24" ht="12.75" customHeight="1">
      <c r="A50" s="36" t="s">
        <v>40</v>
      </c>
      <c r="B50" s="20"/>
      <c r="C50" s="20"/>
      <c r="D50" s="20"/>
      <c r="W50" s="20"/>
      <c r="X50" s="20"/>
    </row>
    <row r="51" spans="1:24" s="20" customFormat="1" ht="14.25" customHeight="1">
      <c r="A51" s="369" t="s">
        <v>71</v>
      </c>
      <c r="B51" s="369"/>
      <c r="C51" s="369"/>
      <c r="D51" s="369"/>
      <c r="E51" s="369"/>
      <c r="F51" s="34"/>
      <c r="G51" s="34"/>
      <c r="H51" s="34"/>
      <c r="I51" s="34"/>
      <c r="J51" s="34"/>
      <c r="K51" s="34"/>
      <c r="L51" s="34"/>
      <c r="M51" s="34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14" ht="14.25" customHeight="1">
      <c r="A52" s="369" t="s">
        <v>72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</row>
    <row r="53" spans="1:10" ht="14.25" customHeight="1">
      <c r="A53" s="369" t="s">
        <v>73</v>
      </c>
      <c r="B53" s="369"/>
      <c r="C53" s="369"/>
      <c r="D53" s="369"/>
      <c r="E53" s="369"/>
      <c r="F53" s="369"/>
      <c r="J53" s="23"/>
    </row>
    <row r="54" spans="1:6" ht="14.25" customHeight="1">
      <c r="A54" s="369" t="s">
        <v>74</v>
      </c>
      <c r="B54" s="369"/>
      <c r="C54" s="369"/>
      <c r="D54" s="369"/>
      <c r="E54" s="369"/>
      <c r="F54" s="369"/>
    </row>
    <row r="55" spans="1:15" ht="14.25" customHeight="1">
      <c r="A55" s="369" t="s">
        <v>75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</row>
    <row r="57" ht="12.75">
      <c r="A57" s="36" t="s">
        <v>76</v>
      </c>
    </row>
    <row r="58" spans="1:2" ht="12.75" customHeight="1">
      <c r="A58" s="19" t="s">
        <v>77</v>
      </c>
      <c r="B58" s="19"/>
    </row>
    <row r="59" ht="12.75">
      <c r="A59" s="1" t="s">
        <v>78</v>
      </c>
    </row>
    <row r="60" ht="12.75">
      <c r="A60" s="1" t="s">
        <v>79</v>
      </c>
    </row>
    <row r="61" ht="12.75">
      <c r="A61" s="1" t="s">
        <v>80</v>
      </c>
    </row>
    <row r="62" spans="1:2" ht="13.5" customHeight="1">
      <c r="A62" s="368" t="s">
        <v>81</v>
      </c>
      <c r="B62" s="368"/>
    </row>
    <row r="63" ht="12.75">
      <c r="A63" s="1" t="s">
        <v>82</v>
      </c>
    </row>
    <row r="64" ht="12.75">
      <c r="A64" s="1" t="s">
        <v>83</v>
      </c>
    </row>
    <row r="65" ht="12.75">
      <c r="A65" s="1" t="s">
        <v>84</v>
      </c>
    </row>
    <row r="66" ht="12.75">
      <c r="A66" s="1" t="s">
        <v>85</v>
      </c>
    </row>
    <row r="67" ht="12.75">
      <c r="A67" s="1" t="s">
        <v>86</v>
      </c>
    </row>
  </sheetData>
  <sheetProtection/>
  <mergeCells count="59">
    <mergeCell ref="A62:B62"/>
    <mergeCell ref="A48:B48"/>
    <mergeCell ref="A51:E51"/>
    <mergeCell ref="A52:N52"/>
    <mergeCell ref="A53:F53"/>
    <mergeCell ref="A54:F54"/>
    <mergeCell ref="A55:O55"/>
    <mergeCell ref="A47:B47"/>
    <mergeCell ref="A34:T34"/>
    <mergeCell ref="A35:M35"/>
    <mergeCell ref="A36:K36"/>
    <mergeCell ref="A37:K37"/>
    <mergeCell ref="A38:N38"/>
    <mergeCell ref="A39:N39"/>
    <mergeCell ref="A40:N40"/>
    <mergeCell ref="A41:N41"/>
    <mergeCell ref="A42:N42"/>
    <mergeCell ref="A43:N43"/>
    <mergeCell ref="A46:B46"/>
    <mergeCell ref="A33:O33"/>
    <mergeCell ref="N23:N25"/>
    <mergeCell ref="O23:O25"/>
    <mergeCell ref="F23:F25"/>
    <mergeCell ref="G23:G25"/>
    <mergeCell ref="A30:L30"/>
    <mergeCell ref="A32:L32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28">
      <selection activeCell="B29" sqref="B29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162</v>
      </c>
      <c r="B2" s="356"/>
      <c r="C2" s="356"/>
      <c r="D2" s="356"/>
      <c r="E2" s="356"/>
      <c r="F2" s="356"/>
    </row>
    <row r="3" spans="1:6" ht="15">
      <c r="A3" s="335"/>
      <c r="B3" s="335"/>
      <c r="C3" s="335"/>
      <c r="D3" s="335"/>
      <c r="E3" s="20"/>
      <c r="F3" s="20"/>
    </row>
    <row r="4" spans="1:6" ht="12.75">
      <c r="A4" s="336" t="s">
        <v>104</v>
      </c>
      <c r="B4" s="336"/>
      <c r="C4" s="336"/>
      <c r="D4" s="336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42" t="s">
        <v>89</v>
      </c>
      <c r="B6" s="342" t="s">
        <v>90</v>
      </c>
      <c r="C6" s="342"/>
      <c r="D6" s="342"/>
      <c r="E6" s="20"/>
      <c r="F6" s="20"/>
    </row>
    <row r="7" spans="1:6" ht="12.75">
      <c r="A7" s="342"/>
      <c r="B7" s="342" t="s">
        <v>91</v>
      </c>
      <c r="C7" s="342"/>
      <c r="D7" s="342" t="s">
        <v>92</v>
      </c>
      <c r="E7" s="20"/>
      <c r="F7" s="20"/>
    </row>
    <row r="8" spans="1:6" ht="12.75">
      <c r="A8" s="342"/>
      <c r="B8" s="48" t="s">
        <v>20</v>
      </c>
      <c r="C8" s="48" t="s">
        <v>21</v>
      </c>
      <c r="D8" s="342"/>
      <c r="E8" s="20"/>
      <c r="F8" s="20"/>
    </row>
    <row r="9" spans="1:6" ht="37.5">
      <c r="A9" s="51" t="s">
        <v>93</v>
      </c>
      <c r="B9" s="50" t="s">
        <v>94</v>
      </c>
      <c r="C9" s="50" t="s">
        <v>94</v>
      </c>
      <c r="D9" s="50" t="s">
        <v>94</v>
      </c>
      <c r="E9" s="20"/>
      <c r="F9" s="20"/>
    </row>
    <row r="10" spans="1:6" ht="37.5">
      <c r="A10" s="51" t="s">
        <v>95</v>
      </c>
      <c r="B10" s="50" t="s">
        <v>94</v>
      </c>
      <c r="C10" s="50" t="s">
        <v>94</v>
      </c>
      <c r="D10" s="50" t="s">
        <v>94</v>
      </c>
      <c r="E10" s="20"/>
      <c r="F10" s="20"/>
    </row>
    <row r="11" spans="1:6" ht="24.75">
      <c r="A11" s="51" t="s">
        <v>96</v>
      </c>
      <c r="B11" s="50" t="s">
        <v>94</v>
      </c>
      <c r="C11" s="50" t="s">
        <v>94</v>
      </c>
      <c r="D11" s="50" t="s">
        <v>94</v>
      </c>
      <c r="E11" s="20"/>
      <c r="F11" s="20"/>
    </row>
    <row r="12" spans="1:6" ht="12.75">
      <c r="A12" s="49" t="s">
        <v>97</v>
      </c>
      <c r="B12" s="62">
        <f>SUM(Q35)</f>
        <v>656592.6799999999</v>
      </c>
      <c r="C12" s="50">
        <v>0</v>
      </c>
      <c r="D12" s="50">
        <f>T35</f>
        <v>1203138.04</v>
      </c>
      <c r="E12" s="20"/>
      <c r="F12" s="20"/>
    </row>
    <row r="13" spans="1:6" ht="75">
      <c r="A13" s="51" t="s">
        <v>98</v>
      </c>
      <c r="B13" s="50" t="s">
        <v>94</v>
      </c>
      <c r="C13" s="50" t="s">
        <v>94</v>
      </c>
      <c r="D13" s="50" t="s">
        <v>94</v>
      </c>
      <c r="E13" s="20"/>
      <c r="F13" s="20"/>
    </row>
    <row r="14" spans="1:6" ht="37.5">
      <c r="A14" s="51" t="s">
        <v>99</v>
      </c>
      <c r="B14" s="50" t="s">
        <v>94</v>
      </c>
      <c r="C14" s="50" t="s">
        <v>94</v>
      </c>
      <c r="D14" s="50" t="s">
        <v>94</v>
      </c>
      <c r="E14" s="20"/>
      <c r="F14" s="20"/>
    </row>
    <row r="15" spans="1:6" ht="12.75">
      <c r="A15" s="49" t="s">
        <v>100</v>
      </c>
      <c r="B15" s="50" t="s">
        <v>94</v>
      </c>
      <c r="C15" s="50" t="s">
        <v>94</v>
      </c>
      <c r="D15" s="50" t="s">
        <v>94</v>
      </c>
      <c r="E15" s="20"/>
      <c r="F15" s="20"/>
    </row>
    <row r="16" spans="1:6" ht="39.75" customHeight="1">
      <c r="A16" s="52" t="s">
        <v>101</v>
      </c>
      <c r="B16" s="180">
        <f>Q35</f>
        <v>656592.6799999999</v>
      </c>
      <c r="C16" s="50">
        <f>R35</f>
        <v>273272.68</v>
      </c>
      <c r="D16" s="180">
        <f>T35</f>
        <v>1203138.04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162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79" t="s">
        <v>1</v>
      </c>
      <c r="B23" s="380" t="s">
        <v>2</v>
      </c>
      <c r="C23" s="380" t="s">
        <v>3</v>
      </c>
      <c r="D23" s="379" t="s">
        <v>4</v>
      </c>
      <c r="E23" s="379" t="s">
        <v>5</v>
      </c>
      <c r="F23" s="379" t="s">
        <v>6</v>
      </c>
      <c r="G23" s="379" t="s">
        <v>7</v>
      </c>
      <c r="H23" s="379" t="s">
        <v>8</v>
      </c>
      <c r="I23" s="380" t="s">
        <v>9</v>
      </c>
      <c r="J23" s="382" t="s">
        <v>10</v>
      </c>
      <c r="K23" s="382" t="s">
        <v>11</v>
      </c>
      <c r="L23" s="379" t="s">
        <v>12</v>
      </c>
      <c r="M23" s="379" t="s">
        <v>13</v>
      </c>
      <c r="N23" s="379" t="s">
        <v>14</v>
      </c>
      <c r="O23" s="381" t="s">
        <v>15</v>
      </c>
      <c r="P23" s="381" t="s">
        <v>16</v>
      </c>
      <c r="Q23" s="382" t="s">
        <v>17</v>
      </c>
      <c r="R23" s="382"/>
      <c r="S23" s="382"/>
      <c r="T23" s="382"/>
      <c r="U23" s="382"/>
      <c r="V23" s="382"/>
      <c r="W23" s="375" t="s">
        <v>110</v>
      </c>
      <c r="X23" s="375"/>
      <c r="Y23" s="376" t="s">
        <v>19</v>
      </c>
    </row>
    <row r="24" spans="1:25" ht="38.25" customHeight="1">
      <c r="A24" s="379"/>
      <c r="B24" s="380"/>
      <c r="C24" s="380"/>
      <c r="D24" s="379"/>
      <c r="E24" s="379"/>
      <c r="F24" s="379"/>
      <c r="G24" s="379"/>
      <c r="H24" s="379"/>
      <c r="I24" s="380"/>
      <c r="J24" s="382"/>
      <c r="K24" s="382"/>
      <c r="L24" s="379"/>
      <c r="M24" s="379"/>
      <c r="N24" s="379"/>
      <c r="O24" s="381"/>
      <c r="P24" s="381"/>
      <c r="Q24" s="377" t="s">
        <v>20</v>
      </c>
      <c r="R24" s="377" t="s">
        <v>21</v>
      </c>
      <c r="S24" s="377" t="s">
        <v>22</v>
      </c>
      <c r="T24" s="378" t="s">
        <v>23</v>
      </c>
      <c r="U24" s="378" t="s">
        <v>24</v>
      </c>
      <c r="V24" s="378"/>
      <c r="W24" s="379" t="s">
        <v>25</v>
      </c>
      <c r="X24" s="379" t="s">
        <v>26</v>
      </c>
      <c r="Y24" s="376"/>
    </row>
    <row r="25" spans="1:25" ht="24" customHeight="1">
      <c r="A25" s="379"/>
      <c r="B25" s="380"/>
      <c r="C25" s="380"/>
      <c r="D25" s="379"/>
      <c r="E25" s="379"/>
      <c r="F25" s="379"/>
      <c r="G25" s="379"/>
      <c r="H25" s="379"/>
      <c r="I25" s="380"/>
      <c r="J25" s="382"/>
      <c r="K25" s="382"/>
      <c r="L25" s="379"/>
      <c r="M25" s="379"/>
      <c r="N25" s="379"/>
      <c r="O25" s="381"/>
      <c r="P25" s="381"/>
      <c r="Q25" s="377"/>
      <c r="R25" s="377"/>
      <c r="S25" s="377"/>
      <c r="T25" s="378"/>
      <c r="U25" s="32" t="s">
        <v>27</v>
      </c>
      <c r="V25" s="32" t="s">
        <v>28</v>
      </c>
      <c r="W25" s="379"/>
      <c r="X25" s="379"/>
      <c r="Y25" s="376"/>
    </row>
    <row r="26" spans="1:25" ht="38.25" customHeight="1">
      <c r="A26" s="37" t="s">
        <v>29</v>
      </c>
      <c r="B26" s="147" t="s">
        <v>30</v>
      </c>
      <c r="C26" s="149" t="s">
        <v>31</v>
      </c>
      <c r="D26" s="149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s="277" customFormat="1" ht="51.75">
      <c r="A27" s="326" t="s">
        <v>269</v>
      </c>
      <c r="B27" s="327" t="s">
        <v>30</v>
      </c>
      <c r="C27" s="322">
        <v>2021</v>
      </c>
      <c r="D27" s="322">
        <v>2021</v>
      </c>
      <c r="E27" s="314"/>
      <c r="F27" s="62"/>
      <c r="G27" s="107"/>
      <c r="H27" s="148" t="s">
        <v>42</v>
      </c>
      <c r="I27" s="62" t="s">
        <v>43</v>
      </c>
      <c r="J27" s="148" t="s">
        <v>116</v>
      </c>
      <c r="K27" s="148"/>
      <c r="L27" s="323" t="s">
        <v>276</v>
      </c>
      <c r="M27" s="62">
        <v>1</v>
      </c>
      <c r="N27" s="324"/>
      <c r="O27" s="107"/>
      <c r="P27" s="148"/>
      <c r="Q27" s="107">
        <v>52000</v>
      </c>
      <c r="R27" s="107"/>
      <c r="S27" s="107"/>
      <c r="T27" s="107">
        <v>52000</v>
      </c>
      <c r="U27" s="107"/>
      <c r="V27" s="107"/>
      <c r="W27" s="274"/>
      <c r="X27" s="107"/>
      <c r="Y27" s="315">
        <v>1</v>
      </c>
    </row>
    <row r="28" spans="1:25" s="277" customFormat="1" ht="51.75">
      <c r="A28" s="326" t="s">
        <v>270</v>
      </c>
      <c r="B28" s="327" t="s">
        <v>30</v>
      </c>
      <c r="C28" s="322">
        <v>2021</v>
      </c>
      <c r="D28" s="322">
        <v>2021</v>
      </c>
      <c r="E28" s="62"/>
      <c r="F28" s="62"/>
      <c r="G28" s="107"/>
      <c r="H28" s="148" t="s">
        <v>42</v>
      </c>
      <c r="I28" s="62" t="s">
        <v>43</v>
      </c>
      <c r="J28" s="62" t="s">
        <v>116</v>
      </c>
      <c r="K28" s="148"/>
      <c r="L28" s="323" t="s">
        <v>277</v>
      </c>
      <c r="M28" s="62">
        <v>1</v>
      </c>
      <c r="N28" s="107"/>
      <c r="O28" s="107"/>
      <c r="P28" s="148"/>
      <c r="Q28" s="107">
        <v>40000</v>
      </c>
      <c r="R28" s="107"/>
      <c r="S28" s="107"/>
      <c r="T28" s="107">
        <v>40000</v>
      </c>
      <c r="U28" s="107"/>
      <c r="V28" s="107"/>
      <c r="W28" s="274"/>
      <c r="X28" s="107"/>
      <c r="Y28" s="315">
        <v>1</v>
      </c>
    </row>
    <row r="29" spans="1:25" s="277" customFormat="1" ht="14.25">
      <c r="A29" s="326" t="s">
        <v>271</v>
      </c>
      <c r="B29" s="327" t="s">
        <v>30</v>
      </c>
      <c r="C29" s="322">
        <v>2021</v>
      </c>
      <c r="D29" s="322">
        <v>2021</v>
      </c>
      <c r="E29" s="62"/>
      <c r="F29" s="62"/>
      <c r="G29" s="107"/>
      <c r="H29" s="148" t="s">
        <v>42</v>
      </c>
      <c r="I29" s="62" t="s">
        <v>43</v>
      </c>
      <c r="J29" s="62" t="s">
        <v>132</v>
      </c>
      <c r="K29" s="148"/>
      <c r="L29" s="323" t="s">
        <v>278</v>
      </c>
      <c r="M29" s="62">
        <v>1</v>
      </c>
      <c r="N29" s="107"/>
      <c r="O29" s="107"/>
      <c r="P29" s="148"/>
      <c r="Q29" s="107">
        <v>60000</v>
      </c>
      <c r="R29" s="107"/>
      <c r="S29" s="107"/>
      <c r="T29" s="107">
        <v>60000</v>
      </c>
      <c r="U29" s="107"/>
      <c r="V29" s="107"/>
      <c r="W29" s="274"/>
      <c r="X29" s="107"/>
      <c r="Y29" s="315">
        <v>1</v>
      </c>
    </row>
    <row r="30" spans="1:25" s="277" customFormat="1" ht="42">
      <c r="A30" s="326" t="s">
        <v>272</v>
      </c>
      <c r="B30" s="327" t="s">
        <v>30</v>
      </c>
      <c r="C30" s="322">
        <v>2021</v>
      </c>
      <c r="D30" s="322">
        <v>2021</v>
      </c>
      <c r="E30" s="62"/>
      <c r="F30" s="62"/>
      <c r="G30" s="107"/>
      <c r="H30" s="148" t="s">
        <v>42</v>
      </c>
      <c r="I30" s="62" t="s">
        <v>43</v>
      </c>
      <c r="J30" s="62" t="s">
        <v>116</v>
      </c>
      <c r="K30" s="148"/>
      <c r="L30" s="323" t="s">
        <v>279</v>
      </c>
      <c r="M30" s="62">
        <v>1</v>
      </c>
      <c r="N30" s="107"/>
      <c r="O30" s="107"/>
      <c r="P30" s="148"/>
      <c r="Q30" s="107">
        <v>58560</v>
      </c>
      <c r="R30" s="107"/>
      <c r="S30" s="107"/>
      <c r="T30" s="107">
        <v>58560</v>
      </c>
      <c r="U30" s="107"/>
      <c r="V30" s="107"/>
      <c r="W30" s="274"/>
      <c r="X30" s="107"/>
      <c r="Y30" s="315"/>
    </row>
    <row r="31" spans="1:25" s="277" customFormat="1" ht="31.5">
      <c r="A31" s="326" t="s">
        <v>273</v>
      </c>
      <c r="B31" s="327" t="s">
        <v>30</v>
      </c>
      <c r="C31" s="322">
        <v>2021</v>
      </c>
      <c r="D31" s="322">
        <v>2021</v>
      </c>
      <c r="E31" s="62"/>
      <c r="F31" s="62"/>
      <c r="G31" s="107"/>
      <c r="H31" s="148" t="s">
        <v>42</v>
      </c>
      <c r="I31" s="62" t="s">
        <v>43</v>
      </c>
      <c r="J31" s="62" t="s">
        <v>132</v>
      </c>
      <c r="K31" s="148"/>
      <c r="L31" s="323" t="s">
        <v>280</v>
      </c>
      <c r="M31" s="62">
        <v>1</v>
      </c>
      <c r="N31" s="107"/>
      <c r="O31" s="107"/>
      <c r="P31" s="148"/>
      <c r="Q31" s="107">
        <v>73200</v>
      </c>
      <c r="R31" s="107"/>
      <c r="S31" s="107"/>
      <c r="T31" s="107">
        <v>73200</v>
      </c>
      <c r="U31" s="107"/>
      <c r="V31" s="107"/>
      <c r="W31" s="274"/>
      <c r="X31" s="107"/>
      <c r="Y31" s="315"/>
    </row>
    <row r="32" spans="1:25" s="277" customFormat="1" ht="31.5">
      <c r="A32" s="326" t="s">
        <v>274</v>
      </c>
      <c r="B32" s="327" t="s">
        <v>30</v>
      </c>
      <c r="C32" s="322">
        <v>2021</v>
      </c>
      <c r="D32" s="322">
        <v>2021</v>
      </c>
      <c r="E32" s="62"/>
      <c r="F32" s="62"/>
      <c r="G32" s="107"/>
      <c r="H32" s="148" t="s">
        <v>42</v>
      </c>
      <c r="I32" s="62" t="s">
        <v>43</v>
      </c>
      <c r="J32" s="62" t="s">
        <v>116</v>
      </c>
      <c r="K32" s="148"/>
      <c r="L32" s="323" t="s">
        <v>281</v>
      </c>
      <c r="M32" s="62">
        <v>1</v>
      </c>
      <c r="N32" s="107"/>
      <c r="O32" s="107"/>
      <c r="P32" s="148"/>
      <c r="Q32" s="107">
        <v>58560</v>
      </c>
      <c r="R32" s="107"/>
      <c r="S32" s="107"/>
      <c r="T32" s="107">
        <v>58560</v>
      </c>
      <c r="U32" s="107"/>
      <c r="V32" s="107"/>
      <c r="W32" s="274"/>
      <c r="X32" s="107"/>
      <c r="Y32" s="315"/>
    </row>
    <row r="33" spans="1:25" s="277" customFormat="1" ht="14.25">
      <c r="A33" s="326" t="s">
        <v>275</v>
      </c>
      <c r="B33" s="327" t="s">
        <v>30</v>
      </c>
      <c r="C33" s="322">
        <v>2021</v>
      </c>
      <c r="D33" s="322">
        <v>2021</v>
      </c>
      <c r="E33" s="62"/>
      <c r="F33" s="62"/>
      <c r="G33" s="107"/>
      <c r="H33" s="148" t="s">
        <v>42</v>
      </c>
      <c r="I33" s="62" t="s">
        <v>43</v>
      </c>
      <c r="J33" s="62" t="s">
        <v>116</v>
      </c>
      <c r="K33" s="319" t="s">
        <v>357</v>
      </c>
      <c r="L33" s="323" t="s">
        <v>339</v>
      </c>
      <c r="M33" s="62">
        <v>1</v>
      </c>
      <c r="N33" s="107"/>
      <c r="O33" s="107">
        <v>36</v>
      </c>
      <c r="P33" s="148"/>
      <c r="Q33" s="107">
        <v>273272.68</v>
      </c>
      <c r="R33" s="107">
        <v>273272.68</v>
      </c>
      <c r="S33" s="107">
        <v>273272.68</v>
      </c>
      <c r="T33" s="107">
        <v>819818.04</v>
      </c>
      <c r="U33" s="107"/>
      <c r="V33" s="107"/>
      <c r="W33" s="274"/>
      <c r="X33" s="107"/>
      <c r="Y33" s="315"/>
    </row>
    <row r="34" spans="1:25" s="277" customFormat="1" ht="51.75">
      <c r="A34" s="326" t="s">
        <v>345</v>
      </c>
      <c r="B34" s="327" t="s">
        <v>30</v>
      </c>
      <c r="C34" s="325">
        <v>2021</v>
      </c>
      <c r="D34" s="325">
        <v>2021</v>
      </c>
      <c r="E34" s="62"/>
      <c r="F34" s="62"/>
      <c r="G34" s="107"/>
      <c r="H34" s="314" t="s">
        <v>42</v>
      </c>
      <c r="I34" s="120" t="s">
        <v>43</v>
      </c>
      <c r="J34" s="120" t="s">
        <v>116</v>
      </c>
      <c r="K34" s="148"/>
      <c r="L34" s="323" t="s">
        <v>282</v>
      </c>
      <c r="M34" s="62">
        <v>1</v>
      </c>
      <c r="N34" s="107"/>
      <c r="O34" s="107"/>
      <c r="P34" s="148"/>
      <c r="Q34" s="107">
        <v>41000</v>
      </c>
      <c r="R34" s="107"/>
      <c r="S34" s="107"/>
      <c r="T34" s="107">
        <v>41000</v>
      </c>
      <c r="U34" s="107"/>
      <c r="V34" s="107"/>
      <c r="W34" s="274"/>
      <c r="X34" s="107"/>
      <c r="Y34" s="315"/>
    </row>
    <row r="35" spans="1:25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5"/>
      <c r="L35" s="11"/>
      <c r="M35" s="11"/>
      <c r="N35" s="11"/>
      <c r="O35" s="11"/>
      <c r="P35" s="11"/>
      <c r="Q35" s="179">
        <f>SUM(Q27:Q34)</f>
        <v>656592.6799999999</v>
      </c>
      <c r="R35" s="179">
        <f>SUM(R27:R34)</f>
        <v>273272.68</v>
      </c>
      <c r="S35" s="179">
        <f>SUM(S27:S34)</f>
        <v>273272.68</v>
      </c>
      <c r="T35" s="179">
        <f>SUM(T27:T34)</f>
        <v>1203138.04</v>
      </c>
      <c r="U35" s="179"/>
      <c r="V35" s="11"/>
      <c r="W35" s="11"/>
      <c r="X35" s="11"/>
      <c r="Y35" s="11"/>
    </row>
    <row r="36" spans="1:12" ht="12.75" customHeight="1">
      <c r="A36" s="383" t="s">
        <v>53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</row>
    <row r="37" spans="1:24" ht="12.75">
      <c r="A37" s="33" t="s">
        <v>54</v>
      </c>
      <c r="B37" s="33"/>
      <c r="C37" s="33"/>
      <c r="D37" s="3"/>
      <c r="E37" s="3"/>
      <c r="F37" s="3"/>
      <c r="G37" s="3"/>
      <c r="H37" s="3"/>
      <c r="I37" s="3"/>
      <c r="J37" s="3"/>
      <c r="K37" s="3"/>
      <c r="L37" s="3"/>
      <c r="X37" s="18" t="s">
        <v>55</v>
      </c>
    </row>
    <row r="38" spans="1:24" ht="12.75" customHeight="1">
      <c r="A38" s="368" t="s">
        <v>56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Q38" s="18"/>
      <c r="X38" s="18" t="s">
        <v>57</v>
      </c>
    </row>
    <row r="39" spans="1:25" ht="12.75" customHeight="1">
      <c r="A39" s="371" t="s">
        <v>58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Q39" s="18"/>
      <c r="Y39" s="18"/>
    </row>
    <row r="40" spans="1:25" ht="12.75" customHeight="1">
      <c r="A40" s="372" t="s">
        <v>59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Y40" s="18"/>
    </row>
    <row r="41" spans="1:13" ht="12.75" customHeight="1">
      <c r="A41" s="373" t="s">
        <v>60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</row>
    <row r="42" spans="1:12" ht="12.75" customHeight="1">
      <c r="A42" s="368" t="s">
        <v>61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19"/>
    </row>
    <row r="43" spans="1:11" ht="12.75" customHeight="1">
      <c r="A43" s="368" t="s">
        <v>62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</row>
    <row r="44" spans="1:14" ht="12.75" customHeight="1">
      <c r="A44" s="368" t="s">
        <v>63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</row>
    <row r="45" spans="1:14" ht="12.75" customHeight="1">
      <c r="A45" s="368" t="s">
        <v>64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</row>
    <row r="46" spans="1:14" ht="12" customHeight="1">
      <c r="A46" s="368" t="s">
        <v>65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</row>
    <row r="47" spans="1:14" ht="12.75" customHeight="1">
      <c r="A47" s="368" t="s">
        <v>66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</row>
    <row r="48" spans="1:24" s="20" customFormat="1" ht="12.75" customHeight="1">
      <c r="A48" s="368" t="s">
        <v>67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P48" s="1"/>
      <c r="Q48" s="1"/>
      <c r="R48" s="1"/>
      <c r="S48" s="1"/>
      <c r="T48" s="1"/>
      <c r="U48" s="1"/>
      <c r="V48" s="1"/>
      <c r="W48" s="1"/>
      <c r="X48" s="1"/>
    </row>
    <row r="49" spans="1:24" s="20" customFormat="1" ht="12.75" customHeight="1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P49" s="1"/>
      <c r="Q49" s="1"/>
      <c r="R49" s="1"/>
      <c r="S49" s="1"/>
      <c r="T49" s="1"/>
      <c r="U49" s="1"/>
      <c r="V49" s="1"/>
      <c r="W49" s="1"/>
      <c r="X49" s="1"/>
    </row>
    <row r="50" spans="1:24" s="20" customFormat="1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P50" s="1"/>
      <c r="Q50" s="1"/>
      <c r="R50" s="1"/>
      <c r="S50" s="1"/>
      <c r="T50" s="1"/>
      <c r="U50" s="1"/>
      <c r="V50" s="1"/>
      <c r="W50" s="1"/>
      <c r="X50" s="1"/>
    </row>
    <row r="51" ht="12" customHeight="1">
      <c r="A51" s="35" t="s">
        <v>37</v>
      </c>
    </row>
    <row r="52" spans="1:10" ht="12.75" customHeight="1">
      <c r="A52" s="368" t="s">
        <v>68</v>
      </c>
      <c r="B52" s="368"/>
      <c r="J52" s="23"/>
    </row>
    <row r="53" spans="1:2" ht="12.75" customHeight="1">
      <c r="A53" s="368" t="s">
        <v>69</v>
      </c>
      <c r="B53" s="368"/>
    </row>
    <row r="54" spans="1:2" ht="12.75" customHeight="1">
      <c r="A54" s="368" t="s">
        <v>70</v>
      </c>
      <c r="B54" s="368"/>
    </row>
    <row r="55" ht="12.75" customHeight="1"/>
    <row r="56" spans="1:24" ht="12.75" customHeight="1">
      <c r="A56" s="36" t="s">
        <v>40</v>
      </c>
      <c r="B56" s="20"/>
      <c r="C56" s="20"/>
      <c r="D56" s="20"/>
      <c r="W56" s="20"/>
      <c r="X56" s="20"/>
    </row>
    <row r="57" spans="1:24" s="20" customFormat="1" ht="14.25" customHeight="1">
      <c r="A57" s="369" t="s">
        <v>71</v>
      </c>
      <c r="B57" s="369"/>
      <c r="C57" s="369"/>
      <c r="D57" s="369"/>
      <c r="E57" s="369"/>
      <c r="F57" s="34"/>
      <c r="G57" s="34"/>
      <c r="H57" s="34"/>
      <c r="I57" s="34"/>
      <c r="J57" s="34"/>
      <c r="K57" s="34"/>
      <c r="L57" s="34"/>
      <c r="M57" s="34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14" ht="14.25" customHeight="1">
      <c r="A58" s="369" t="s">
        <v>72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</row>
    <row r="59" spans="1:10" ht="14.25" customHeight="1">
      <c r="A59" s="369" t="s">
        <v>73</v>
      </c>
      <c r="B59" s="369"/>
      <c r="C59" s="369"/>
      <c r="D59" s="369"/>
      <c r="E59" s="369"/>
      <c r="F59" s="369"/>
      <c r="J59" s="23"/>
    </row>
    <row r="60" spans="1:6" ht="14.25" customHeight="1">
      <c r="A60" s="369" t="s">
        <v>74</v>
      </c>
      <c r="B60" s="369"/>
      <c r="C60" s="369"/>
      <c r="D60" s="369"/>
      <c r="E60" s="369"/>
      <c r="F60" s="369"/>
    </row>
    <row r="61" spans="1:15" ht="14.25" customHeight="1">
      <c r="A61" s="369" t="s">
        <v>75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</row>
    <row r="63" ht="12.75">
      <c r="A63" s="36" t="s">
        <v>76</v>
      </c>
    </row>
    <row r="64" spans="1:2" ht="12.75" customHeight="1">
      <c r="A64" s="19" t="s">
        <v>77</v>
      </c>
      <c r="B64" s="19"/>
    </row>
    <row r="65" ht="12.75">
      <c r="A65" s="1" t="s">
        <v>78</v>
      </c>
    </row>
    <row r="66" ht="12.75">
      <c r="A66" s="1" t="s">
        <v>79</v>
      </c>
    </row>
    <row r="67" ht="12.75">
      <c r="A67" s="1" t="s">
        <v>80</v>
      </c>
    </row>
    <row r="68" spans="1:2" ht="13.5" customHeight="1">
      <c r="A68" s="368" t="s">
        <v>81</v>
      </c>
      <c r="B68" s="368"/>
    </row>
    <row r="69" ht="12.75">
      <c r="A69" s="1" t="s">
        <v>82</v>
      </c>
    </row>
    <row r="70" ht="12.75">
      <c r="A70" s="1" t="s">
        <v>83</v>
      </c>
    </row>
    <row r="71" ht="12.75">
      <c r="A71" s="1" t="s">
        <v>84</v>
      </c>
    </row>
    <row r="72" ht="12.75">
      <c r="A72" s="1" t="s">
        <v>85</v>
      </c>
    </row>
    <row r="73" ht="12.75">
      <c r="A73" s="1" t="s">
        <v>86</v>
      </c>
    </row>
  </sheetData>
  <sheetProtection/>
  <mergeCells count="59">
    <mergeCell ref="A68:B68"/>
    <mergeCell ref="A54:B54"/>
    <mergeCell ref="A57:E57"/>
    <mergeCell ref="A58:N58"/>
    <mergeCell ref="A59:F59"/>
    <mergeCell ref="A60:F60"/>
    <mergeCell ref="A61:O61"/>
    <mergeCell ref="A53:B53"/>
    <mergeCell ref="A40:T40"/>
    <mergeCell ref="A41:M41"/>
    <mergeCell ref="A42:K42"/>
    <mergeCell ref="A43:K43"/>
    <mergeCell ref="A44:N44"/>
    <mergeCell ref="A45:N45"/>
    <mergeCell ref="A46:N46"/>
    <mergeCell ref="A47:N47"/>
    <mergeCell ref="A48:N48"/>
    <mergeCell ref="A49:N49"/>
    <mergeCell ref="A52:B52"/>
    <mergeCell ref="A39:O39"/>
    <mergeCell ref="N23:N25"/>
    <mergeCell ref="O23:O25"/>
    <mergeCell ref="F23:F25"/>
    <mergeCell ref="G23:G25"/>
    <mergeCell ref="A36:L36"/>
    <mergeCell ref="A38:L38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9"/>
  <sheetViews>
    <sheetView zoomScale="73" zoomScaleNormal="73" zoomScalePageLayoutView="0" workbookViewId="0" topLeftCell="A22">
      <selection activeCell="A27" sqref="A27:IV30"/>
    </sheetView>
  </sheetViews>
  <sheetFormatPr defaultColWidth="11.421875" defaultRowHeight="15"/>
  <cols>
    <col min="1" max="1" width="30.7109375" style="70" customWidth="1"/>
    <col min="2" max="2" width="17.7109375" style="70" customWidth="1"/>
    <col min="3" max="3" width="14.421875" style="70" customWidth="1"/>
    <col min="4" max="4" width="15.8515625" style="70" customWidth="1"/>
    <col min="5" max="5" width="19.140625" style="70" customWidth="1"/>
    <col min="6" max="6" width="17.140625" style="70" customWidth="1"/>
    <col min="7" max="7" width="13.140625" style="70" customWidth="1"/>
    <col min="8" max="8" width="37.140625" style="70" customWidth="1"/>
    <col min="9" max="9" width="22.140625" style="70" customWidth="1"/>
    <col min="10" max="10" width="14.421875" style="70" customWidth="1"/>
    <col min="11" max="11" width="29.8515625" style="70" customWidth="1"/>
    <col min="12" max="12" width="31.00390625" style="70" customWidth="1"/>
    <col min="13" max="13" width="12.421875" style="70" customWidth="1"/>
    <col min="14" max="14" width="17.00390625" style="70" customWidth="1"/>
    <col min="15" max="15" width="13.140625" style="70" customWidth="1"/>
    <col min="16" max="16" width="14.7109375" style="70" customWidth="1"/>
    <col min="17" max="17" width="14.7109375" style="71" customWidth="1"/>
    <col min="18" max="20" width="14.7109375" style="70" customWidth="1"/>
    <col min="21" max="21" width="15.00390625" style="70" customWidth="1"/>
    <col min="22" max="22" width="10.7109375" style="70" customWidth="1"/>
    <col min="23" max="23" width="13.421875" style="70" customWidth="1"/>
    <col min="24" max="24" width="18.8515625" style="70" customWidth="1"/>
    <col min="25" max="25" width="15.421875" style="70" customWidth="1"/>
    <col min="26" max="16384" width="11.421875" style="70" customWidth="1"/>
  </cols>
  <sheetData>
    <row r="1" spans="1:6" ht="36.75" customHeight="1">
      <c r="A1" s="430" t="s">
        <v>289</v>
      </c>
      <c r="B1" s="430"/>
      <c r="C1" s="430"/>
      <c r="D1" s="430"/>
      <c r="E1" s="430"/>
      <c r="F1" s="430"/>
    </row>
    <row r="2" spans="1:6" ht="14.25">
      <c r="A2" s="431" t="s">
        <v>105</v>
      </c>
      <c r="B2" s="431"/>
      <c r="C2" s="431"/>
      <c r="D2" s="431"/>
      <c r="E2" s="431"/>
      <c r="F2" s="431"/>
    </row>
    <row r="3" spans="1:6" ht="14.25">
      <c r="A3" s="432" t="s">
        <v>88</v>
      </c>
      <c r="B3" s="433"/>
      <c r="C3" s="433"/>
      <c r="D3" s="433"/>
      <c r="E3" s="72"/>
      <c r="F3" s="72"/>
    </row>
    <row r="4" spans="1:6" ht="14.25">
      <c r="A4" s="432" t="s">
        <v>104</v>
      </c>
      <c r="B4" s="433"/>
      <c r="C4" s="433"/>
      <c r="D4" s="433"/>
      <c r="E4" s="72"/>
      <c r="F4" s="72"/>
    </row>
    <row r="5" spans="1:6" ht="14.25">
      <c r="A5" s="72"/>
      <c r="B5" s="72"/>
      <c r="C5" s="72"/>
      <c r="D5" s="72"/>
      <c r="E5" s="72"/>
      <c r="F5" s="72"/>
    </row>
    <row r="6" spans="1:6" ht="14.25">
      <c r="A6" s="434" t="s">
        <v>89</v>
      </c>
      <c r="B6" s="434" t="s">
        <v>90</v>
      </c>
      <c r="C6" s="435"/>
      <c r="D6" s="435"/>
      <c r="E6" s="72"/>
      <c r="F6" s="72"/>
    </row>
    <row r="7" spans="1:6" ht="14.25">
      <c r="A7" s="435"/>
      <c r="B7" s="434" t="s">
        <v>91</v>
      </c>
      <c r="C7" s="435"/>
      <c r="D7" s="434" t="s">
        <v>92</v>
      </c>
      <c r="E7" s="72"/>
      <c r="F7" s="72"/>
    </row>
    <row r="8" spans="1:6" ht="14.25">
      <c r="A8" s="435"/>
      <c r="B8" s="73" t="s">
        <v>20</v>
      </c>
      <c r="C8" s="73" t="s">
        <v>21</v>
      </c>
      <c r="D8" s="435"/>
      <c r="E8" s="72"/>
      <c r="F8" s="72"/>
    </row>
    <row r="9" spans="1:6" ht="28.5">
      <c r="A9" s="74" t="s">
        <v>93</v>
      </c>
      <c r="B9" s="75" t="s">
        <v>94</v>
      </c>
      <c r="C9" s="75" t="s">
        <v>94</v>
      </c>
      <c r="D9" s="75" t="s">
        <v>94</v>
      </c>
      <c r="E9" s="72"/>
      <c r="F9" s="72"/>
    </row>
    <row r="10" spans="1:6" ht="42.75">
      <c r="A10" s="74" t="s">
        <v>95</v>
      </c>
      <c r="B10" s="75" t="s">
        <v>94</v>
      </c>
      <c r="C10" s="75" t="s">
        <v>94</v>
      </c>
      <c r="D10" s="75" t="s">
        <v>94</v>
      </c>
      <c r="E10" s="72"/>
      <c r="F10" s="72"/>
    </row>
    <row r="11" spans="1:6" ht="28.5">
      <c r="A11" s="74" t="s">
        <v>96</v>
      </c>
      <c r="B11" s="75" t="s">
        <v>94</v>
      </c>
      <c r="C11" s="75" t="s">
        <v>94</v>
      </c>
      <c r="D11" s="75" t="s">
        <v>94</v>
      </c>
      <c r="E11" s="72"/>
      <c r="F11" s="72"/>
    </row>
    <row r="12" spans="1:6" ht="14.25">
      <c r="A12" s="76" t="s">
        <v>97</v>
      </c>
      <c r="B12" s="75">
        <f>Q31</f>
        <v>236766</v>
      </c>
      <c r="C12" s="75">
        <f>R31</f>
        <v>17666</v>
      </c>
      <c r="D12" s="75">
        <f>SUM(B12:C12)</f>
        <v>254432</v>
      </c>
      <c r="E12" s="72"/>
      <c r="F12" s="72"/>
    </row>
    <row r="13" spans="1:6" ht="72">
      <c r="A13" s="74" t="s">
        <v>98</v>
      </c>
      <c r="B13" s="75" t="s">
        <v>94</v>
      </c>
      <c r="C13" s="75" t="s">
        <v>94</v>
      </c>
      <c r="D13" s="75" t="s">
        <v>94</v>
      </c>
      <c r="E13" s="72"/>
      <c r="F13" s="72"/>
    </row>
    <row r="14" spans="1:6" ht="42.75">
      <c r="A14" s="74" t="s">
        <v>99</v>
      </c>
      <c r="B14" s="75" t="s">
        <v>94</v>
      </c>
      <c r="C14" s="75" t="s">
        <v>94</v>
      </c>
      <c r="D14" s="75" t="s">
        <v>94</v>
      </c>
      <c r="E14" s="72"/>
      <c r="F14" s="72"/>
    </row>
    <row r="15" spans="1:6" ht="14.25">
      <c r="A15" s="76" t="s">
        <v>100</v>
      </c>
      <c r="B15" s="75" t="s">
        <v>94</v>
      </c>
      <c r="C15" s="75" t="s">
        <v>94</v>
      </c>
      <c r="D15" s="75" t="s">
        <v>94</v>
      </c>
      <c r="E15" s="72"/>
      <c r="F15" s="72"/>
    </row>
    <row r="16" spans="1:6" ht="24" customHeight="1">
      <c r="A16" s="77" t="s">
        <v>101</v>
      </c>
      <c r="B16" s="75">
        <f>Q31</f>
        <v>236766</v>
      </c>
      <c r="C16" s="75">
        <f>C12</f>
        <v>17666</v>
      </c>
      <c r="D16" s="75">
        <f>SUM(B16:C16)</f>
        <v>254432</v>
      </c>
      <c r="E16" s="72"/>
      <c r="F16" s="72"/>
    </row>
    <row r="18" spans="1:25" ht="24" customHeight="1">
      <c r="A18" s="418" t="s">
        <v>294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</row>
    <row r="19" spans="1:25" ht="14.25">
      <c r="A19" s="418" t="s">
        <v>105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</row>
    <row r="21" spans="1:25" ht="14.25">
      <c r="A21" s="418" t="s">
        <v>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</row>
    <row r="22" spans="1:20" ht="15" thickBot="1">
      <c r="A22" s="78"/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79"/>
      <c r="S22" s="79"/>
      <c r="T22" s="79"/>
    </row>
    <row r="23" spans="1:25" ht="70.5" customHeight="1">
      <c r="A23" s="419" t="s">
        <v>1</v>
      </c>
      <c r="B23" s="422" t="s">
        <v>2</v>
      </c>
      <c r="C23" s="422" t="s">
        <v>3</v>
      </c>
      <c r="D23" s="391" t="s">
        <v>4</v>
      </c>
      <c r="E23" s="391" t="s">
        <v>5</v>
      </c>
      <c r="F23" s="427" t="s">
        <v>6</v>
      </c>
      <c r="G23" s="396" t="s">
        <v>7</v>
      </c>
      <c r="H23" s="391" t="s">
        <v>8</v>
      </c>
      <c r="I23" s="384" t="s">
        <v>9</v>
      </c>
      <c r="J23" s="387" t="s">
        <v>10</v>
      </c>
      <c r="K23" s="387" t="s">
        <v>11</v>
      </c>
      <c r="L23" s="396" t="s">
        <v>12</v>
      </c>
      <c r="M23" s="396" t="s">
        <v>13</v>
      </c>
      <c r="N23" s="396" t="s">
        <v>14</v>
      </c>
      <c r="O23" s="399" t="s">
        <v>15</v>
      </c>
      <c r="P23" s="399" t="s">
        <v>16</v>
      </c>
      <c r="Q23" s="387" t="s">
        <v>17</v>
      </c>
      <c r="R23" s="387"/>
      <c r="S23" s="387"/>
      <c r="T23" s="387"/>
      <c r="U23" s="387"/>
      <c r="V23" s="387"/>
      <c r="W23" s="416" t="s">
        <v>157</v>
      </c>
      <c r="X23" s="417"/>
      <c r="Y23" s="408" t="s">
        <v>19</v>
      </c>
    </row>
    <row r="24" spans="1:25" ht="38.25" customHeight="1">
      <c r="A24" s="420"/>
      <c r="B24" s="423"/>
      <c r="C24" s="423"/>
      <c r="D24" s="402"/>
      <c r="E24" s="392"/>
      <c r="F24" s="428"/>
      <c r="G24" s="425"/>
      <c r="H24" s="402"/>
      <c r="I24" s="385"/>
      <c r="J24" s="388"/>
      <c r="K24" s="388"/>
      <c r="L24" s="397"/>
      <c r="M24" s="397"/>
      <c r="N24" s="397"/>
      <c r="O24" s="400"/>
      <c r="P24" s="400"/>
      <c r="Q24" s="411" t="s">
        <v>20</v>
      </c>
      <c r="R24" s="411" t="s">
        <v>21</v>
      </c>
      <c r="S24" s="411" t="s">
        <v>22</v>
      </c>
      <c r="T24" s="413" t="s">
        <v>23</v>
      </c>
      <c r="U24" s="414" t="s">
        <v>24</v>
      </c>
      <c r="V24" s="415"/>
      <c r="W24" s="402" t="s">
        <v>25</v>
      </c>
      <c r="X24" s="402" t="s">
        <v>26</v>
      </c>
      <c r="Y24" s="409"/>
    </row>
    <row r="25" spans="1:25" ht="24" customHeight="1" thickBot="1">
      <c r="A25" s="421"/>
      <c r="B25" s="424"/>
      <c r="C25" s="424"/>
      <c r="D25" s="403"/>
      <c r="E25" s="393"/>
      <c r="F25" s="429"/>
      <c r="G25" s="426"/>
      <c r="H25" s="403"/>
      <c r="I25" s="386"/>
      <c r="J25" s="389"/>
      <c r="K25" s="389"/>
      <c r="L25" s="398"/>
      <c r="M25" s="398"/>
      <c r="N25" s="398"/>
      <c r="O25" s="401"/>
      <c r="P25" s="401"/>
      <c r="Q25" s="412"/>
      <c r="R25" s="393"/>
      <c r="S25" s="393"/>
      <c r="T25" s="389"/>
      <c r="U25" s="81" t="s">
        <v>27</v>
      </c>
      <c r="V25" s="81" t="s">
        <v>28</v>
      </c>
      <c r="W25" s="403"/>
      <c r="X25" s="403"/>
      <c r="Y25" s="410"/>
    </row>
    <row r="26" spans="1:25" s="82" customFormat="1" ht="38.25" customHeight="1">
      <c r="A26" s="144" t="s">
        <v>29</v>
      </c>
      <c r="B26" s="263" t="s">
        <v>30</v>
      </c>
      <c r="C26" s="264" t="s">
        <v>31</v>
      </c>
      <c r="D26" s="264" t="s">
        <v>31</v>
      </c>
      <c r="E26" s="264" t="s">
        <v>29</v>
      </c>
      <c r="F26" s="264" t="s">
        <v>32</v>
      </c>
      <c r="G26" s="264" t="s">
        <v>29</v>
      </c>
      <c r="H26" s="264" t="s">
        <v>32</v>
      </c>
      <c r="I26" s="264" t="s">
        <v>33</v>
      </c>
      <c r="J26" s="265" t="s">
        <v>34</v>
      </c>
      <c r="K26" s="264" t="s">
        <v>35</v>
      </c>
      <c r="L26" s="265" t="s">
        <v>36</v>
      </c>
      <c r="M26" s="265" t="s">
        <v>37</v>
      </c>
      <c r="N26" s="264" t="s">
        <v>36</v>
      </c>
      <c r="O26" s="265" t="s">
        <v>38</v>
      </c>
      <c r="P26" s="265" t="s">
        <v>32</v>
      </c>
      <c r="Q26" s="266" t="s">
        <v>39</v>
      </c>
      <c r="R26" s="266" t="s">
        <v>39</v>
      </c>
      <c r="S26" s="266" t="s">
        <v>39</v>
      </c>
      <c r="T26" s="266" t="s">
        <v>39</v>
      </c>
      <c r="U26" s="266" t="s">
        <v>39</v>
      </c>
      <c r="V26" s="264" t="s">
        <v>36</v>
      </c>
      <c r="W26" s="264" t="s">
        <v>29</v>
      </c>
      <c r="X26" s="264" t="s">
        <v>36</v>
      </c>
      <c r="Y26" s="267" t="s">
        <v>40</v>
      </c>
    </row>
    <row r="27" spans="1:25" s="256" customFormat="1" ht="65.25" customHeight="1">
      <c r="A27" s="252" t="s">
        <v>219</v>
      </c>
      <c r="B27" s="83" t="s">
        <v>30</v>
      </c>
      <c r="C27" s="83" t="s">
        <v>211</v>
      </c>
      <c r="D27" s="505">
        <v>2021</v>
      </c>
      <c r="E27" s="185" t="s">
        <v>214</v>
      </c>
      <c r="F27" s="185"/>
      <c r="G27" s="185"/>
      <c r="H27" s="83" t="s">
        <v>106</v>
      </c>
      <c r="I27" s="83" t="s">
        <v>113</v>
      </c>
      <c r="J27" s="83" t="s">
        <v>212</v>
      </c>
      <c r="K27" s="145" t="s">
        <v>215</v>
      </c>
      <c r="L27" s="186" t="s">
        <v>216</v>
      </c>
      <c r="M27" s="187" t="s">
        <v>48</v>
      </c>
      <c r="N27" s="188" t="s">
        <v>218</v>
      </c>
      <c r="O27" s="187"/>
      <c r="P27" s="187" t="s">
        <v>42</v>
      </c>
      <c r="Q27" s="189">
        <v>90000</v>
      </c>
      <c r="R27" s="190">
        <v>0</v>
      </c>
      <c r="S27" s="190">
        <v>0</v>
      </c>
      <c r="T27" s="191">
        <v>90000</v>
      </c>
      <c r="U27" s="191"/>
      <c r="V27" s="185"/>
      <c r="W27" s="255"/>
      <c r="X27" s="185"/>
      <c r="Y27" s="188"/>
    </row>
    <row r="28" spans="1:25" s="256" customFormat="1" ht="65.25" customHeight="1">
      <c r="A28" s="252" t="s">
        <v>240</v>
      </c>
      <c r="B28" s="83" t="s">
        <v>30</v>
      </c>
      <c r="C28" s="83" t="s">
        <v>211</v>
      </c>
      <c r="D28" s="505">
        <v>2021</v>
      </c>
      <c r="E28" s="185" t="s">
        <v>213</v>
      </c>
      <c r="F28" s="185" t="s">
        <v>42</v>
      </c>
      <c r="G28" s="185"/>
      <c r="H28" s="83" t="s">
        <v>106</v>
      </c>
      <c r="I28" s="83" t="s">
        <v>113</v>
      </c>
      <c r="J28" s="83" t="s">
        <v>116</v>
      </c>
      <c r="K28" s="145" t="s">
        <v>242</v>
      </c>
      <c r="L28" s="186" t="s">
        <v>243</v>
      </c>
      <c r="M28" s="187" t="s">
        <v>208</v>
      </c>
      <c r="N28" s="188" t="s">
        <v>217</v>
      </c>
      <c r="O28" s="187">
        <v>12</v>
      </c>
      <c r="P28" s="187" t="s">
        <v>42</v>
      </c>
      <c r="Q28" s="189">
        <v>49100</v>
      </c>
      <c r="R28" s="190">
        <v>0</v>
      </c>
      <c r="S28" s="190">
        <v>0</v>
      </c>
      <c r="T28" s="189">
        <v>49100</v>
      </c>
      <c r="U28" s="191"/>
      <c r="V28" s="185"/>
      <c r="W28" s="255"/>
      <c r="X28" s="185"/>
      <c r="Y28" s="188"/>
    </row>
    <row r="29" spans="1:25" s="256" customFormat="1" ht="65.25" customHeight="1">
      <c r="A29" s="252" t="s">
        <v>241</v>
      </c>
      <c r="B29" s="83" t="s">
        <v>30</v>
      </c>
      <c r="C29" s="83" t="s">
        <v>211</v>
      </c>
      <c r="D29" s="505">
        <v>2021</v>
      </c>
      <c r="E29" s="185" t="s">
        <v>213</v>
      </c>
      <c r="F29" s="185" t="s">
        <v>42</v>
      </c>
      <c r="G29" s="185"/>
      <c r="H29" s="83" t="s">
        <v>106</v>
      </c>
      <c r="I29" s="83" t="s">
        <v>113</v>
      </c>
      <c r="J29" s="83" t="s">
        <v>212</v>
      </c>
      <c r="K29" s="145" t="s">
        <v>244</v>
      </c>
      <c r="L29" s="186" t="s">
        <v>245</v>
      </c>
      <c r="M29" s="145" t="s">
        <v>48</v>
      </c>
      <c r="N29" s="248" t="s">
        <v>246</v>
      </c>
      <c r="O29" s="187"/>
      <c r="P29" s="187" t="s">
        <v>42</v>
      </c>
      <c r="Q29" s="189">
        <v>80000</v>
      </c>
      <c r="R29" s="190">
        <v>0</v>
      </c>
      <c r="S29" s="190">
        <v>0</v>
      </c>
      <c r="T29" s="189">
        <v>80000</v>
      </c>
      <c r="U29" s="191"/>
      <c r="V29" s="185"/>
      <c r="W29" s="255"/>
      <c r="X29" s="185"/>
      <c r="Y29" s="188"/>
    </row>
    <row r="30" spans="1:25" s="256" customFormat="1" ht="65.25" customHeight="1">
      <c r="A30" s="252" t="s">
        <v>386</v>
      </c>
      <c r="B30" s="83" t="s">
        <v>30</v>
      </c>
      <c r="C30" s="83" t="s">
        <v>380</v>
      </c>
      <c r="D30" s="83" t="s">
        <v>380</v>
      </c>
      <c r="E30" s="268"/>
      <c r="F30" s="185" t="s">
        <v>42</v>
      </c>
      <c r="G30" s="268"/>
      <c r="H30" s="185" t="s">
        <v>42</v>
      </c>
      <c r="I30" s="83" t="s">
        <v>381</v>
      </c>
      <c r="J30" s="83" t="s">
        <v>382</v>
      </c>
      <c r="K30" s="83" t="s">
        <v>383</v>
      </c>
      <c r="L30" s="145" t="s">
        <v>384</v>
      </c>
      <c r="M30" s="268"/>
      <c r="N30" s="145" t="s">
        <v>385</v>
      </c>
      <c r="O30" s="187">
        <v>36</v>
      </c>
      <c r="P30" s="268"/>
      <c r="Q30" s="189">
        <v>17666</v>
      </c>
      <c r="R30" s="254">
        <v>17666</v>
      </c>
      <c r="S30" s="253">
        <v>17666</v>
      </c>
      <c r="T30" s="189">
        <f>SUM(Q30:S30)</f>
        <v>52998</v>
      </c>
      <c r="U30" s="191"/>
      <c r="V30" s="185"/>
      <c r="W30" s="255"/>
      <c r="X30" s="185"/>
      <c r="Y30" s="188"/>
    </row>
    <row r="31" spans="1:25" ht="65.25" customHeight="1">
      <c r="A31" s="250"/>
      <c r="B31" s="250"/>
      <c r="C31" s="250"/>
      <c r="D31" s="83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1">
        <f>SUM(Q27:Q30)</f>
        <v>236766</v>
      </c>
      <c r="R31" s="269">
        <f>SUM(R27:R30)</f>
        <v>17666</v>
      </c>
      <c r="S31" s="269">
        <f>SUM(S27:S30)</f>
        <v>17666</v>
      </c>
      <c r="T31" s="251">
        <f>SUM(Q31:S31)</f>
        <v>272098</v>
      </c>
      <c r="U31" s="270"/>
      <c r="V31" s="250"/>
      <c r="W31" s="250"/>
      <c r="X31" s="250"/>
      <c r="Y31" s="250"/>
    </row>
    <row r="32" spans="1:12" ht="65.25" customHeight="1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</row>
    <row r="33" spans="1:24" ht="65.25" customHeight="1">
      <c r="A33" s="84" t="s">
        <v>54</v>
      </c>
      <c r="B33" s="84"/>
      <c r="C33" s="84"/>
      <c r="D33" s="79"/>
      <c r="E33" s="79"/>
      <c r="F33" s="79"/>
      <c r="G33" s="79"/>
      <c r="H33" s="79"/>
      <c r="I33" s="79"/>
      <c r="J33" s="79"/>
      <c r="K33" s="79"/>
      <c r="L33" s="79"/>
      <c r="X33" s="85" t="s">
        <v>55</v>
      </c>
    </row>
    <row r="34" spans="1:24" ht="65.25" customHeight="1">
      <c r="A34" s="390" t="s">
        <v>56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Q34" s="85"/>
      <c r="X34" s="85" t="s">
        <v>107</v>
      </c>
    </row>
    <row r="35" spans="1:25" ht="12.75" customHeight="1">
      <c r="A35" s="407" t="s">
        <v>58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Q35" s="85"/>
      <c r="X35" s="85" t="s">
        <v>108</v>
      </c>
      <c r="Y35" s="85"/>
    </row>
    <row r="36" spans="1:25" ht="12.75" customHeight="1">
      <c r="A36" s="394" t="s">
        <v>59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Y36" s="85"/>
    </row>
    <row r="37" spans="1:13" ht="12.75" customHeight="1">
      <c r="A37" s="406" t="s">
        <v>60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</row>
    <row r="38" spans="1:12" ht="12.75" customHeight="1">
      <c r="A38" s="390" t="s">
        <v>61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86"/>
    </row>
    <row r="39" spans="1:11" ht="12.75" customHeight="1">
      <c r="A39" s="390" t="s">
        <v>62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</row>
    <row r="40" spans="1:14" ht="12.75" customHeight="1">
      <c r="A40" s="390" t="s">
        <v>63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</row>
    <row r="41" spans="1:14" ht="12.75" customHeight="1">
      <c r="A41" s="390" t="s">
        <v>64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</row>
    <row r="42" spans="1:14" ht="12" customHeight="1">
      <c r="A42" s="390" t="s">
        <v>65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</row>
    <row r="43" spans="1:14" ht="12.75" customHeight="1">
      <c r="A43" s="390" t="s">
        <v>66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</row>
    <row r="44" spans="1:24" s="72" customFormat="1" ht="12.75" customHeight="1">
      <c r="A44" s="390" t="s">
        <v>67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P44" s="70"/>
      <c r="Q44" s="71"/>
      <c r="R44" s="70"/>
      <c r="S44" s="70"/>
      <c r="T44" s="70"/>
      <c r="U44" s="70"/>
      <c r="V44" s="70"/>
      <c r="W44" s="70"/>
      <c r="X44" s="70"/>
    </row>
    <row r="45" spans="1:24" s="72" customFormat="1" ht="12.7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P45" s="70"/>
      <c r="Q45" s="71"/>
      <c r="R45" s="70"/>
      <c r="S45" s="70"/>
      <c r="T45" s="70"/>
      <c r="U45" s="70"/>
      <c r="V45" s="70"/>
      <c r="W45" s="70"/>
      <c r="X45" s="70"/>
    </row>
    <row r="46" spans="1:24" s="72" customFormat="1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P46" s="70"/>
      <c r="Q46" s="71"/>
      <c r="R46" s="70"/>
      <c r="S46" s="70"/>
      <c r="T46" s="70"/>
      <c r="U46" s="70"/>
      <c r="V46" s="70"/>
      <c r="W46" s="70"/>
      <c r="X46" s="70"/>
    </row>
    <row r="47" ht="12" customHeight="1">
      <c r="A47" s="88" t="s">
        <v>37</v>
      </c>
    </row>
    <row r="48" spans="1:10" ht="12.75" customHeight="1">
      <c r="A48" s="404" t="s">
        <v>68</v>
      </c>
      <c r="B48" s="404"/>
      <c r="J48" s="89"/>
    </row>
    <row r="49" spans="1:2" ht="14.25">
      <c r="A49" s="404" t="s">
        <v>69</v>
      </c>
      <c r="B49" s="404"/>
    </row>
    <row r="50" spans="1:2" ht="12.75" customHeight="1">
      <c r="A50" s="404" t="s">
        <v>70</v>
      </c>
      <c r="B50" s="404"/>
    </row>
    <row r="51" ht="12.75" customHeight="1"/>
    <row r="52" spans="1:24" ht="12.75" customHeight="1">
      <c r="A52" s="90" t="s">
        <v>40</v>
      </c>
      <c r="B52" s="72"/>
      <c r="C52" s="72"/>
      <c r="D52" s="72"/>
      <c r="W52" s="72"/>
      <c r="X52" s="72"/>
    </row>
    <row r="53" spans="1:24" s="72" customFormat="1" ht="14.25" customHeight="1">
      <c r="A53" s="395" t="s">
        <v>71</v>
      </c>
      <c r="B53" s="395"/>
      <c r="C53" s="395"/>
      <c r="D53" s="395"/>
      <c r="E53" s="395"/>
      <c r="F53" s="87"/>
      <c r="G53" s="87"/>
      <c r="H53" s="87"/>
      <c r="I53" s="87"/>
      <c r="J53" s="87"/>
      <c r="K53" s="87"/>
      <c r="L53" s="87"/>
      <c r="M53" s="87"/>
      <c r="O53" s="70"/>
      <c r="P53" s="70"/>
      <c r="Q53" s="71"/>
      <c r="R53" s="70"/>
      <c r="S53" s="70"/>
      <c r="T53" s="70"/>
      <c r="U53" s="70"/>
      <c r="V53" s="70"/>
      <c r="W53" s="70"/>
      <c r="X53" s="70"/>
    </row>
    <row r="54" spans="1:14" ht="14.25" customHeight="1">
      <c r="A54" s="395" t="s">
        <v>72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</row>
    <row r="55" spans="1:10" ht="14.25" customHeight="1">
      <c r="A55" s="395" t="s">
        <v>73</v>
      </c>
      <c r="B55" s="395"/>
      <c r="C55" s="395"/>
      <c r="D55" s="395"/>
      <c r="E55" s="395"/>
      <c r="F55" s="395"/>
      <c r="J55" s="89"/>
    </row>
    <row r="56" spans="1:6" ht="14.25" customHeight="1">
      <c r="A56" s="395" t="s">
        <v>74</v>
      </c>
      <c r="B56" s="395"/>
      <c r="C56" s="395"/>
      <c r="D56" s="395"/>
      <c r="E56" s="395"/>
      <c r="F56" s="395"/>
    </row>
    <row r="57" spans="1:15" ht="14.25" customHeight="1">
      <c r="A57" s="395" t="s">
        <v>75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</row>
    <row r="59" ht="14.25">
      <c r="A59" s="90" t="s">
        <v>76</v>
      </c>
    </row>
    <row r="60" spans="1:2" ht="12.75" customHeight="1">
      <c r="A60" s="86" t="s">
        <v>77</v>
      </c>
      <c r="B60" s="86"/>
    </row>
    <row r="61" ht="14.25">
      <c r="A61" s="70" t="s">
        <v>78</v>
      </c>
    </row>
    <row r="62" ht="14.25">
      <c r="A62" s="70" t="s">
        <v>79</v>
      </c>
    </row>
    <row r="63" ht="14.25">
      <c r="A63" s="70" t="s">
        <v>80</v>
      </c>
    </row>
    <row r="64" spans="1:2" ht="13.5" customHeight="1">
      <c r="A64" s="404" t="s">
        <v>81</v>
      </c>
      <c r="B64" s="404"/>
    </row>
    <row r="65" ht="14.25">
      <c r="A65" s="70" t="s">
        <v>82</v>
      </c>
    </row>
    <row r="66" ht="14.25">
      <c r="A66" s="70" t="s">
        <v>83</v>
      </c>
    </row>
    <row r="67" ht="14.25">
      <c r="A67" s="70" t="s">
        <v>84</v>
      </c>
    </row>
    <row r="68" ht="14.25">
      <c r="A68" s="70" t="s">
        <v>85</v>
      </c>
    </row>
    <row r="69" ht="14.25">
      <c r="A69" s="70" t="s">
        <v>86</v>
      </c>
    </row>
  </sheetData>
  <sheetProtection/>
  <mergeCells count="59">
    <mergeCell ref="F23:F25"/>
    <mergeCell ref="A1:F1"/>
    <mergeCell ref="A2:F2"/>
    <mergeCell ref="A3:D3"/>
    <mergeCell ref="A4:D4"/>
    <mergeCell ref="A6:A8"/>
    <mergeCell ref="B6:D6"/>
    <mergeCell ref="B7:C7"/>
    <mergeCell ref="D7:D8"/>
    <mergeCell ref="A57:O57"/>
    <mergeCell ref="A40:N40"/>
    <mergeCell ref="A41:N41"/>
    <mergeCell ref="A42:N42"/>
    <mergeCell ref="A43:N43"/>
    <mergeCell ref="A44:N44"/>
    <mergeCell ref="A49:B49"/>
    <mergeCell ref="A56:F56"/>
    <mergeCell ref="A48:B48"/>
    <mergeCell ref="A53:E53"/>
    <mergeCell ref="W24:W25"/>
    <mergeCell ref="A18:Y18"/>
    <mergeCell ref="A19:Y19"/>
    <mergeCell ref="A21:Y21"/>
    <mergeCell ref="A23:A25"/>
    <mergeCell ref="B23:B25"/>
    <mergeCell ref="C23:C25"/>
    <mergeCell ref="K23:K25"/>
    <mergeCell ref="M23:M25"/>
    <mergeCell ref="G23:G25"/>
    <mergeCell ref="A35:O35"/>
    <mergeCell ref="H23:H25"/>
    <mergeCell ref="Y23:Y25"/>
    <mergeCell ref="Q24:Q25"/>
    <mergeCell ref="R24:R25"/>
    <mergeCell ref="S24:S25"/>
    <mergeCell ref="T24:T25"/>
    <mergeCell ref="U24:V24"/>
    <mergeCell ref="W23:X23"/>
    <mergeCell ref="X24:X25"/>
    <mergeCell ref="P23:P25"/>
    <mergeCell ref="D23:D25"/>
    <mergeCell ref="A64:B64"/>
    <mergeCell ref="L23:L25"/>
    <mergeCell ref="A32:L32"/>
    <mergeCell ref="A34:L34"/>
    <mergeCell ref="A38:K38"/>
    <mergeCell ref="A37:M37"/>
    <mergeCell ref="A50:B50"/>
    <mergeCell ref="A45:N45"/>
    <mergeCell ref="I23:I25"/>
    <mergeCell ref="J23:J25"/>
    <mergeCell ref="A39:K39"/>
    <mergeCell ref="E23:E25"/>
    <mergeCell ref="A36:T36"/>
    <mergeCell ref="A55:F55"/>
    <mergeCell ref="A54:N54"/>
    <mergeCell ref="N23:N25"/>
    <mergeCell ref="O23:O25"/>
    <mergeCell ref="Q23:V2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25">
      <selection activeCell="A36" sqref="A27:IV36"/>
    </sheetView>
  </sheetViews>
  <sheetFormatPr defaultColWidth="11.421875" defaultRowHeight="15"/>
  <cols>
    <col min="1" max="1" width="29.4218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8.281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87</v>
      </c>
      <c r="B2" s="356"/>
      <c r="C2" s="356"/>
      <c r="D2" s="356"/>
      <c r="E2" s="356"/>
      <c r="F2" s="356"/>
    </row>
    <row r="3" spans="1:6" ht="15">
      <c r="A3" s="335" t="s">
        <v>88</v>
      </c>
      <c r="B3" s="441"/>
      <c r="C3" s="441"/>
      <c r="D3" s="441"/>
      <c r="E3" s="20"/>
      <c r="F3" s="20"/>
    </row>
    <row r="4" spans="1:6" ht="12.75">
      <c r="A4" s="31" t="s">
        <v>104</v>
      </c>
      <c r="B4" s="30"/>
      <c r="C4" s="30"/>
      <c r="D4" s="3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442" t="s">
        <v>89</v>
      </c>
      <c r="B6" s="442" t="s">
        <v>90</v>
      </c>
      <c r="C6" s="443"/>
      <c r="D6" s="443"/>
      <c r="E6" s="20"/>
      <c r="F6" s="20"/>
    </row>
    <row r="7" spans="1:6" ht="12.75">
      <c r="A7" s="443"/>
      <c r="B7" s="442" t="s">
        <v>91</v>
      </c>
      <c r="C7" s="443"/>
      <c r="D7" s="442" t="s">
        <v>92</v>
      </c>
      <c r="E7" s="20"/>
      <c r="F7" s="20"/>
    </row>
    <row r="8" spans="1:6" ht="12.75">
      <c r="A8" s="443"/>
      <c r="B8" s="25" t="s">
        <v>20</v>
      </c>
      <c r="C8" s="25" t="s">
        <v>21</v>
      </c>
      <c r="D8" s="443"/>
      <c r="E8" s="20"/>
      <c r="F8" s="20"/>
    </row>
    <row r="9" spans="1:6" ht="37.5">
      <c r="A9" s="28" t="s">
        <v>93</v>
      </c>
      <c r="B9" s="27">
        <f>Q37</f>
        <v>1686088.3299999998</v>
      </c>
      <c r="C9" s="27">
        <v>0</v>
      </c>
      <c r="D9" s="27">
        <f>B9+C9</f>
        <v>1686088.3299999998</v>
      </c>
      <c r="E9" s="20"/>
      <c r="F9" s="20"/>
    </row>
    <row r="10" spans="1:6" ht="37.5">
      <c r="A10" s="28" t="s">
        <v>95</v>
      </c>
      <c r="B10" s="27" t="s">
        <v>94</v>
      </c>
      <c r="C10" s="27" t="s">
        <v>94</v>
      </c>
      <c r="D10" s="27" t="s">
        <v>94</v>
      </c>
      <c r="E10" s="20"/>
      <c r="F10" s="20"/>
    </row>
    <row r="11" spans="1:6" ht="24.75">
      <c r="A11" s="28" t="s">
        <v>96</v>
      </c>
      <c r="B11" s="27" t="s">
        <v>94</v>
      </c>
      <c r="C11" s="27" t="s">
        <v>94</v>
      </c>
      <c r="D11" s="27" t="s">
        <v>94</v>
      </c>
      <c r="E11" s="20"/>
      <c r="F11" s="20"/>
    </row>
    <row r="12" spans="1:6" ht="12.75">
      <c r="A12" s="26" t="s">
        <v>97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98</v>
      </c>
      <c r="B13" s="27" t="s">
        <v>94</v>
      </c>
      <c r="C13" s="27" t="s">
        <v>94</v>
      </c>
      <c r="D13" s="27" t="s">
        <v>94</v>
      </c>
      <c r="E13" s="20"/>
      <c r="F13" s="20"/>
    </row>
    <row r="14" spans="1:6" ht="37.5">
      <c r="A14" s="28" t="s">
        <v>99</v>
      </c>
      <c r="B14" s="27" t="s">
        <v>94</v>
      </c>
      <c r="C14" s="27" t="s">
        <v>94</v>
      </c>
      <c r="D14" s="27" t="s">
        <v>94</v>
      </c>
      <c r="E14" s="20"/>
      <c r="F14" s="20"/>
    </row>
    <row r="15" spans="1:6" ht="12.75">
      <c r="A15" s="26" t="s">
        <v>100</v>
      </c>
      <c r="B15" s="27" t="s">
        <v>94</v>
      </c>
      <c r="C15" s="27" t="s">
        <v>94</v>
      </c>
      <c r="D15" s="27" t="s">
        <v>94</v>
      </c>
      <c r="E15" s="20"/>
      <c r="F15" s="20"/>
    </row>
    <row r="16" spans="1:6" ht="36.75" customHeight="1">
      <c r="A16" s="29" t="s">
        <v>101</v>
      </c>
      <c r="B16" s="27">
        <f>Q37</f>
        <v>1686088.3299999998</v>
      </c>
      <c r="C16" s="27">
        <f>R37</f>
        <v>166842.43</v>
      </c>
      <c r="D16" s="27">
        <f>T37</f>
        <v>1994773.19</v>
      </c>
      <c r="E16" s="20"/>
      <c r="F16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87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346" t="s">
        <v>1</v>
      </c>
      <c r="B23" s="363" t="s">
        <v>2</v>
      </c>
      <c r="C23" s="363" t="s">
        <v>3</v>
      </c>
      <c r="D23" s="346" t="s">
        <v>4</v>
      </c>
      <c r="E23" s="346" t="s">
        <v>5</v>
      </c>
      <c r="F23" s="346" t="s">
        <v>6</v>
      </c>
      <c r="G23" s="346" t="s">
        <v>7</v>
      </c>
      <c r="H23" s="346" t="s">
        <v>8</v>
      </c>
      <c r="I23" s="363" t="s">
        <v>9</v>
      </c>
      <c r="J23" s="350" t="s">
        <v>10</v>
      </c>
      <c r="K23" s="350" t="s">
        <v>11</v>
      </c>
      <c r="L23" s="346" t="s">
        <v>12</v>
      </c>
      <c r="M23" s="346" t="s">
        <v>13</v>
      </c>
      <c r="N23" s="346" t="s">
        <v>14</v>
      </c>
      <c r="O23" s="348" t="s">
        <v>15</v>
      </c>
      <c r="P23" s="348" t="s">
        <v>16</v>
      </c>
      <c r="Q23" s="350" t="s">
        <v>17</v>
      </c>
      <c r="R23" s="350"/>
      <c r="S23" s="350"/>
      <c r="T23" s="350"/>
      <c r="U23" s="350"/>
      <c r="V23" s="350"/>
      <c r="W23" s="346" t="s">
        <v>18</v>
      </c>
      <c r="X23" s="346"/>
      <c r="Y23" s="351" t="s">
        <v>19</v>
      </c>
    </row>
    <row r="24" spans="1:25" ht="12.75">
      <c r="A24" s="347"/>
      <c r="B24" s="367"/>
      <c r="C24" s="367"/>
      <c r="D24" s="346"/>
      <c r="E24" s="347"/>
      <c r="F24" s="346"/>
      <c r="G24" s="346"/>
      <c r="H24" s="346"/>
      <c r="I24" s="364"/>
      <c r="J24" s="354"/>
      <c r="K24" s="354"/>
      <c r="L24" s="347"/>
      <c r="M24" s="347"/>
      <c r="N24" s="347"/>
      <c r="O24" s="349"/>
      <c r="P24" s="349"/>
      <c r="Q24" s="353" t="s">
        <v>20</v>
      </c>
      <c r="R24" s="353" t="s">
        <v>21</v>
      </c>
      <c r="S24" s="353" t="s">
        <v>22</v>
      </c>
      <c r="T24" s="345" t="s">
        <v>23</v>
      </c>
      <c r="U24" s="345" t="s">
        <v>24</v>
      </c>
      <c r="V24" s="345"/>
      <c r="W24" s="346" t="s">
        <v>25</v>
      </c>
      <c r="X24" s="346" t="s">
        <v>26</v>
      </c>
      <c r="Y24" s="352"/>
    </row>
    <row r="25" spans="1:25" ht="26.25" customHeight="1">
      <c r="A25" s="347"/>
      <c r="B25" s="367"/>
      <c r="C25" s="367"/>
      <c r="D25" s="346"/>
      <c r="E25" s="347"/>
      <c r="F25" s="346"/>
      <c r="G25" s="346"/>
      <c r="H25" s="346"/>
      <c r="I25" s="364"/>
      <c r="J25" s="354"/>
      <c r="K25" s="354"/>
      <c r="L25" s="347"/>
      <c r="M25" s="347"/>
      <c r="N25" s="347"/>
      <c r="O25" s="349"/>
      <c r="P25" s="349"/>
      <c r="Q25" s="347"/>
      <c r="R25" s="347"/>
      <c r="S25" s="347"/>
      <c r="T25" s="354"/>
      <c r="U25" s="4" t="s">
        <v>27</v>
      </c>
      <c r="V25" s="4" t="s">
        <v>28</v>
      </c>
      <c r="W25" s="346"/>
      <c r="X25" s="346"/>
      <c r="Y25" s="352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s="262" customFormat="1" ht="39">
      <c r="A27" s="506" t="s">
        <v>359</v>
      </c>
      <c r="B27" s="83" t="s">
        <v>30</v>
      </c>
      <c r="C27" s="183">
        <v>2018</v>
      </c>
      <c r="D27" s="183">
        <v>2021</v>
      </c>
      <c r="E27" s="507" t="s">
        <v>41</v>
      </c>
      <c r="F27" s="508" t="s">
        <v>42</v>
      </c>
      <c r="G27" s="257"/>
      <c r="H27" s="93" t="s">
        <v>42</v>
      </c>
      <c r="I27" s="236" t="s">
        <v>43</v>
      </c>
      <c r="J27" s="94" t="s">
        <v>365</v>
      </c>
      <c r="K27" s="244" t="s">
        <v>51</v>
      </c>
      <c r="L27" s="509" t="s">
        <v>52</v>
      </c>
      <c r="M27" s="93" t="s">
        <v>48</v>
      </c>
      <c r="N27" s="93" t="s">
        <v>46</v>
      </c>
      <c r="O27" s="245">
        <v>12</v>
      </c>
      <c r="P27" s="245" t="s">
        <v>42</v>
      </c>
      <c r="Q27" s="155">
        <v>225000</v>
      </c>
      <c r="R27" s="153"/>
      <c r="S27" s="153"/>
      <c r="T27" s="155">
        <v>200000</v>
      </c>
      <c r="U27" s="153"/>
      <c r="V27" s="128"/>
      <c r="W27" s="154"/>
      <c r="X27" s="128"/>
      <c r="Y27" s="261"/>
    </row>
    <row r="28" spans="1:25" s="262" customFormat="1" ht="14.25">
      <c r="A28" s="506" t="s">
        <v>220</v>
      </c>
      <c r="B28" s="83" t="s">
        <v>30</v>
      </c>
      <c r="C28" s="183">
        <v>2020</v>
      </c>
      <c r="D28" s="183">
        <v>2021</v>
      </c>
      <c r="E28" s="510" t="s">
        <v>165</v>
      </c>
      <c r="F28" s="508" t="s">
        <v>42</v>
      </c>
      <c r="G28" s="257"/>
      <c r="H28" s="93" t="s">
        <v>42</v>
      </c>
      <c r="I28" s="236" t="s">
        <v>43</v>
      </c>
      <c r="J28" s="94" t="s">
        <v>44</v>
      </c>
      <c r="K28" s="244" t="s">
        <v>47</v>
      </c>
      <c r="L28" s="511" t="s">
        <v>166</v>
      </c>
      <c r="M28" s="93" t="s">
        <v>45</v>
      </c>
      <c r="N28" s="93" t="s">
        <v>49</v>
      </c>
      <c r="O28" s="245">
        <v>12</v>
      </c>
      <c r="P28" s="245"/>
      <c r="Q28" s="155">
        <v>500000</v>
      </c>
      <c r="R28" s="153"/>
      <c r="S28" s="153"/>
      <c r="T28" s="155">
        <v>500000</v>
      </c>
      <c r="U28" s="153"/>
      <c r="V28" s="128"/>
      <c r="W28" s="154"/>
      <c r="X28" s="128"/>
      <c r="Y28" s="261"/>
    </row>
    <row r="29" spans="1:25" s="262" customFormat="1" ht="14.25">
      <c r="A29" s="506" t="s">
        <v>221</v>
      </c>
      <c r="B29" s="83" t="s">
        <v>30</v>
      </c>
      <c r="C29" s="183">
        <v>2020</v>
      </c>
      <c r="D29" s="183">
        <v>2021</v>
      </c>
      <c r="E29" s="510" t="s">
        <v>165</v>
      </c>
      <c r="F29" s="508" t="s">
        <v>42</v>
      </c>
      <c r="G29" s="257"/>
      <c r="H29" s="93" t="s">
        <v>42</v>
      </c>
      <c r="I29" s="236" t="s">
        <v>43</v>
      </c>
      <c r="J29" s="94" t="s">
        <v>44</v>
      </c>
      <c r="K29" s="244" t="s">
        <v>47</v>
      </c>
      <c r="L29" s="511" t="s">
        <v>167</v>
      </c>
      <c r="M29" s="93" t="s">
        <v>45</v>
      </c>
      <c r="N29" s="93" t="s">
        <v>49</v>
      </c>
      <c r="O29" s="245">
        <v>12</v>
      </c>
      <c r="P29" s="245"/>
      <c r="Q29" s="155">
        <v>200000</v>
      </c>
      <c r="R29" s="153"/>
      <c r="S29" s="153"/>
      <c r="T29" s="155">
        <v>200000</v>
      </c>
      <c r="U29" s="153"/>
      <c r="V29" s="128"/>
      <c r="W29" s="154"/>
      <c r="X29" s="128"/>
      <c r="Y29" s="261"/>
    </row>
    <row r="30" spans="1:25" s="262" customFormat="1" ht="34.5" customHeight="1">
      <c r="A30" s="192" t="s">
        <v>222</v>
      </c>
      <c r="B30" s="512" t="s">
        <v>30</v>
      </c>
      <c r="C30" s="184">
        <v>2020</v>
      </c>
      <c r="D30" s="184">
        <v>2021</v>
      </c>
      <c r="E30" s="513" t="s">
        <v>165</v>
      </c>
      <c r="F30" s="514" t="s">
        <v>42</v>
      </c>
      <c r="G30" s="515"/>
      <c r="H30" s="516" t="s">
        <v>42</v>
      </c>
      <c r="I30" s="517" t="s">
        <v>43</v>
      </c>
      <c r="J30" s="518" t="s">
        <v>44</v>
      </c>
      <c r="K30" s="519" t="s">
        <v>168</v>
      </c>
      <c r="L30" s="520" t="s">
        <v>169</v>
      </c>
      <c r="M30" s="516" t="s">
        <v>45</v>
      </c>
      <c r="N30" s="516" t="s">
        <v>49</v>
      </c>
      <c r="O30" s="521">
        <v>12</v>
      </c>
      <c r="P30" s="521"/>
      <c r="Q30" s="155">
        <v>80000</v>
      </c>
      <c r="R30" s="153"/>
      <c r="S30" s="153"/>
      <c r="T30" s="155">
        <v>80000</v>
      </c>
      <c r="U30" s="153"/>
      <c r="V30" s="257"/>
      <c r="W30" s="257"/>
      <c r="X30" s="257"/>
      <c r="Y30" s="257"/>
    </row>
    <row r="31" spans="1:25" s="262" customFormat="1" ht="34.5" customHeight="1">
      <c r="A31" s="192" t="s">
        <v>360</v>
      </c>
      <c r="B31" s="512" t="s">
        <v>30</v>
      </c>
      <c r="C31" s="184">
        <v>2020</v>
      </c>
      <c r="D31" s="505">
        <v>2021</v>
      </c>
      <c r="E31" s="513" t="s">
        <v>362</v>
      </c>
      <c r="F31" s="514"/>
      <c r="G31" s="515"/>
      <c r="H31" s="516"/>
      <c r="I31" s="517" t="s">
        <v>43</v>
      </c>
      <c r="J31" s="518" t="s">
        <v>44</v>
      </c>
      <c r="K31" s="519"/>
      <c r="L31" s="520" t="s">
        <v>363</v>
      </c>
      <c r="M31" s="516" t="s">
        <v>45</v>
      </c>
      <c r="N31" s="516"/>
      <c r="O31" s="521">
        <v>12</v>
      </c>
      <c r="P31" s="521"/>
      <c r="Q31" s="522">
        <v>44000</v>
      </c>
      <c r="R31" s="153"/>
      <c r="S31" s="153"/>
      <c r="T31" s="155">
        <v>44000</v>
      </c>
      <c r="U31" s="153"/>
      <c r="V31" s="257"/>
      <c r="W31" s="257"/>
      <c r="X31" s="257"/>
      <c r="Y31" s="257"/>
    </row>
    <row r="32" spans="1:25" s="262" customFormat="1" ht="34.5" customHeight="1">
      <c r="A32" s="192" t="s">
        <v>361</v>
      </c>
      <c r="B32" s="512" t="s">
        <v>30</v>
      </c>
      <c r="C32" s="184">
        <v>2020</v>
      </c>
      <c r="D32" s="505">
        <v>2021</v>
      </c>
      <c r="E32" s="513" t="s">
        <v>41</v>
      </c>
      <c r="F32" s="514"/>
      <c r="G32" s="515"/>
      <c r="H32" s="516"/>
      <c r="I32" s="517" t="s">
        <v>43</v>
      </c>
      <c r="J32" s="518" t="s">
        <v>44</v>
      </c>
      <c r="K32" s="519"/>
      <c r="L32" s="523" t="s">
        <v>364</v>
      </c>
      <c r="M32" s="516" t="s">
        <v>45</v>
      </c>
      <c r="N32" s="516"/>
      <c r="O32" s="521">
        <v>12</v>
      </c>
      <c r="P32" s="521"/>
      <c r="Q32" s="522">
        <v>135245.9</v>
      </c>
      <c r="R32" s="153"/>
      <c r="S32" s="153"/>
      <c r="T32" s="522">
        <v>135245.9</v>
      </c>
      <c r="U32" s="153"/>
      <c r="V32" s="257"/>
      <c r="W32" s="257"/>
      <c r="X32" s="257"/>
      <c r="Y32" s="257"/>
    </row>
    <row r="33" spans="1:25" s="262" customFormat="1" ht="34.5" customHeight="1">
      <c r="A33" s="192" t="s">
        <v>370</v>
      </c>
      <c r="B33" s="512" t="s">
        <v>30</v>
      </c>
      <c r="C33" s="184">
        <v>2020</v>
      </c>
      <c r="D33" s="505">
        <v>2021</v>
      </c>
      <c r="E33" s="513"/>
      <c r="F33" s="514"/>
      <c r="G33" s="515"/>
      <c r="H33" s="516"/>
      <c r="I33" s="517" t="s">
        <v>43</v>
      </c>
      <c r="J33" s="518" t="s">
        <v>44</v>
      </c>
      <c r="K33" s="519" t="s">
        <v>268</v>
      </c>
      <c r="L33" s="524" t="s">
        <v>371</v>
      </c>
      <c r="M33" s="516" t="s">
        <v>45</v>
      </c>
      <c r="N33" s="516"/>
      <c r="O33" s="521">
        <v>12</v>
      </c>
      <c r="P33" s="521"/>
      <c r="Q33" s="522">
        <v>60000</v>
      </c>
      <c r="R33" s="230"/>
      <c r="S33" s="230"/>
      <c r="T33" s="155">
        <v>60000</v>
      </c>
      <c r="U33" s="153"/>
      <c r="V33" s="257"/>
      <c r="W33" s="257"/>
      <c r="X33" s="257"/>
      <c r="Y33" s="257"/>
    </row>
    <row r="34" spans="1:25" s="262" customFormat="1" ht="34.5" customHeight="1">
      <c r="A34" s="252" t="s">
        <v>267</v>
      </c>
      <c r="B34" s="83" t="s">
        <v>30</v>
      </c>
      <c r="C34" s="183">
        <v>2021</v>
      </c>
      <c r="D34" s="183">
        <v>2021</v>
      </c>
      <c r="E34" s="513"/>
      <c r="F34" s="514"/>
      <c r="G34" s="515"/>
      <c r="H34" s="516"/>
      <c r="I34" s="517" t="s">
        <v>43</v>
      </c>
      <c r="J34" s="518" t="s">
        <v>340</v>
      </c>
      <c r="K34" s="525" t="s">
        <v>357</v>
      </c>
      <c r="L34" s="524" t="s">
        <v>367</v>
      </c>
      <c r="M34" s="516" t="s">
        <v>45</v>
      </c>
      <c r="N34" s="516"/>
      <c r="O34" s="521">
        <v>36</v>
      </c>
      <c r="P34" s="521"/>
      <c r="Q34" s="522">
        <v>25288.4</v>
      </c>
      <c r="R34" s="522">
        <v>25288.4</v>
      </c>
      <c r="S34" s="522">
        <v>25288.4</v>
      </c>
      <c r="T34" s="155">
        <v>75865.2</v>
      </c>
      <c r="U34" s="153"/>
      <c r="V34" s="257"/>
      <c r="W34" s="257"/>
      <c r="X34" s="257"/>
      <c r="Y34" s="257"/>
    </row>
    <row r="35" spans="1:25" s="262" customFormat="1" ht="34.5" customHeight="1">
      <c r="A35" s="252" t="s">
        <v>358</v>
      </c>
      <c r="B35" s="83" t="s">
        <v>30</v>
      </c>
      <c r="C35" s="183">
        <v>2021</v>
      </c>
      <c r="D35" s="183">
        <v>2021</v>
      </c>
      <c r="E35" s="510"/>
      <c r="F35" s="508" t="s">
        <v>42</v>
      </c>
      <c r="G35" s="257"/>
      <c r="H35" s="93" t="s">
        <v>42</v>
      </c>
      <c r="I35" s="243" t="s">
        <v>344</v>
      </c>
      <c r="J35" s="94" t="s">
        <v>365</v>
      </c>
      <c r="K35" s="525" t="s">
        <v>357</v>
      </c>
      <c r="L35" s="505" t="s">
        <v>339</v>
      </c>
      <c r="M35" s="93" t="s">
        <v>45</v>
      </c>
      <c r="N35" s="93"/>
      <c r="O35" s="245">
        <v>36</v>
      </c>
      <c r="P35" s="245"/>
      <c r="Q35" s="522">
        <v>141554.03</v>
      </c>
      <c r="R35" s="155">
        <v>141554.03</v>
      </c>
      <c r="S35" s="155">
        <v>141554.03</v>
      </c>
      <c r="T35" s="155">
        <v>424662.09</v>
      </c>
      <c r="U35" s="153"/>
      <c r="V35" s="257"/>
      <c r="W35" s="257"/>
      <c r="X35" s="257"/>
      <c r="Y35" s="257"/>
    </row>
    <row r="36" spans="1:25" s="262" customFormat="1" ht="34.5" customHeight="1">
      <c r="A36" s="252" t="s">
        <v>366</v>
      </c>
      <c r="B36" s="83" t="s">
        <v>30</v>
      </c>
      <c r="C36" s="183">
        <v>2018</v>
      </c>
      <c r="D36" s="183">
        <v>2021</v>
      </c>
      <c r="E36" s="510" t="s">
        <v>41</v>
      </c>
      <c r="F36" s="508" t="s">
        <v>42</v>
      </c>
      <c r="G36" s="257"/>
      <c r="H36" s="93"/>
      <c r="I36" s="243" t="s">
        <v>43</v>
      </c>
      <c r="J36" s="94" t="s">
        <v>365</v>
      </c>
      <c r="K36" s="244" t="s">
        <v>268</v>
      </c>
      <c r="L36" s="526" t="s">
        <v>283</v>
      </c>
      <c r="M36" s="93" t="s">
        <v>45</v>
      </c>
      <c r="N36" s="93"/>
      <c r="O36" s="245"/>
      <c r="P36" s="245"/>
      <c r="Q36" s="522">
        <v>275000</v>
      </c>
      <c r="R36" s="153"/>
      <c r="S36" s="153"/>
      <c r="T36" s="155">
        <v>275000</v>
      </c>
      <c r="U36" s="153"/>
      <c r="V36" s="257"/>
      <c r="W36" s="257"/>
      <c r="X36" s="257"/>
      <c r="Y36" s="257"/>
    </row>
    <row r="37" spans="1:25" ht="34.5" customHeight="1">
      <c r="A37" s="11"/>
      <c r="B37" s="150"/>
      <c r="C37" s="9"/>
      <c r="D37" s="9"/>
      <c r="E37" s="177"/>
      <c r="F37" s="10"/>
      <c r="G37" s="11"/>
      <c r="H37" s="10"/>
      <c r="I37" s="12"/>
      <c r="J37" s="94"/>
      <c r="K37" s="13"/>
      <c r="L37" s="178"/>
      <c r="M37" s="93"/>
      <c r="N37" s="10"/>
      <c r="O37" s="7"/>
      <c r="P37" s="7"/>
      <c r="Q37" s="226">
        <f>SUM(Q27:Q36)</f>
        <v>1686088.3299999998</v>
      </c>
      <c r="R37" s="227">
        <f>SUM(R27:R35)</f>
        <v>166842.43</v>
      </c>
      <c r="S37" s="227">
        <f>SUM(S27:S35)</f>
        <v>166842.43</v>
      </c>
      <c r="T37" s="227">
        <f>SUM(T27:T36)</f>
        <v>1994773.19</v>
      </c>
      <c r="U37" s="4"/>
      <c r="V37" s="11"/>
      <c r="W37" s="11"/>
      <c r="X37" s="11"/>
      <c r="Y37" s="11"/>
    </row>
    <row r="38" spans="1:16" ht="12.75">
      <c r="A38" s="370" t="s">
        <v>53</v>
      </c>
      <c r="B38" s="370"/>
      <c r="C38" s="370"/>
      <c r="D38" s="354"/>
      <c r="E38" s="354"/>
      <c r="F38" s="354"/>
      <c r="G38" s="354"/>
      <c r="H38" s="354"/>
      <c r="I38" s="354"/>
      <c r="J38" s="354"/>
      <c r="K38" s="354"/>
      <c r="L38" s="354"/>
      <c r="M38" s="11"/>
      <c r="N38" s="11"/>
      <c r="O38" s="11"/>
      <c r="P38" s="11"/>
    </row>
    <row r="39" spans="1:24" ht="12.75">
      <c r="A39" s="17" t="s">
        <v>54</v>
      </c>
      <c r="B39" s="17"/>
      <c r="C39" s="17"/>
      <c r="D39" s="3"/>
      <c r="E39" s="3"/>
      <c r="F39" s="3"/>
      <c r="G39" s="3"/>
      <c r="H39" s="3"/>
      <c r="I39" s="3"/>
      <c r="J39" s="3"/>
      <c r="K39" s="3"/>
      <c r="L39" s="3"/>
      <c r="X39" s="18" t="s">
        <v>55</v>
      </c>
    </row>
    <row r="40" spans="1:24" ht="12.75">
      <c r="A40" s="436" t="s">
        <v>56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Q40" s="18"/>
      <c r="X40" s="18" t="s">
        <v>57</v>
      </c>
    </row>
    <row r="41" spans="1:25" ht="12.75" customHeight="1">
      <c r="A41" s="437" t="s">
        <v>58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Q41" s="18"/>
      <c r="Y41" s="18"/>
    </row>
    <row r="42" spans="1:25" ht="12.75" customHeight="1">
      <c r="A42" s="438" t="s">
        <v>59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Y42" s="18"/>
    </row>
    <row r="43" spans="1:13" ht="12.75" customHeight="1">
      <c r="A43" s="439" t="s">
        <v>60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</row>
    <row r="44" spans="1:12" ht="12.75" customHeight="1">
      <c r="A44" s="436" t="s">
        <v>61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9"/>
    </row>
    <row r="45" spans="1:11" ht="12.75" customHeight="1">
      <c r="A45" s="436" t="s">
        <v>62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</row>
    <row r="46" spans="1:14" ht="12.75" customHeight="1">
      <c r="A46" s="436" t="s">
        <v>63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</row>
    <row r="47" spans="1:14" ht="12.75" customHeight="1">
      <c r="A47" s="436" t="s">
        <v>64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</row>
    <row r="48" spans="1:14" ht="12" customHeight="1">
      <c r="A48" s="436" t="s">
        <v>65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</row>
    <row r="49" spans="1:14" ht="12.75" customHeight="1">
      <c r="A49" s="436" t="s">
        <v>66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</row>
    <row r="50" spans="1:24" s="20" customFormat="1" ht="12.75" customHeight="1">
      <c r="A50" s="436" t="s">
        <v>67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P50" s="1"/>
      <c r="Q50" s="1"/>
      <c r="R50" s="1"/>
      <c r="S50" s="1"/>
      <c r="T50" s="1"/>
      <c r="U50" s="1"/>
      <c r="V50" s="1"/>
      <c r="W50" s="1"/>
      <c r="X50" s="1"/>
    </row>
    <row r="51" spans="1:24" s="20" customFormat="1" ht="12.75" customHeight="1">
      <c r="A51" s="436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P51" s="1"/>
      <c r="Q51" s="1"/>
      <c r="R51" s="1"/>
      <c r="S51" s="1"/>
      <c r="T51" s="1"/>
      <c r="U51" s="1"/>
      <c r="V51" s="1"/>
      <c r="W51" s="1"/>
      <c r="X51" s="1"/>
    </row>
    <row r="52" spans="1:24" s="20" customFormat="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P52" s="1"/>
      <c r="Q52" s="1"/>
      <c r="R52" s="1"/>
      <c r="S52" s="1"/>
      <c r="T52" s="1"/>
      <c r="U52" s="1"/>
      <c r="V52" s="1"/>
      <c r="W52" s="1"/>
      <c r="X52" s="1"/>
    </row>
    <row r="53" ht="12" customHeight="1">
      <c r="A53" s="22" t="s">
        <v>37</v>
      </c>
    </row>
    <row r="54" spans="1:10" ht="12.75" customHeight="1">
      <c r="A54" s="440" t="s">
        <v>68</v>
      </c>
      <c r="B54" s="440"/>
      <c r="J54" s="23"/>
    </row>
    <row r="55" spans="1:2" ht="12.75">
      <c r="A55" s="440" t="s">
        <v>69</v>
      </c>
      <c r="B55" s="440"/>
    </row>
    <row r="56" spans="1:2" ht="12.75" customHeight="1">
      <c r="A56" s="440" t="s">
        <v>70</v>
      </c>
      <c r="B56" s="440"/>
    </row>
    <row r="57" ht="12.75" customHeight="1"/>
    <row r="58" spans="1:24" ht="12.75" customHeight="1">
      <c r="A58" s="24" t="s">
        <v>40</v>
      </c>
      <c r="B58" s="20"/>
      <c r="C58" s="20"/>
      <c r="D58" s="20"/>
      <c r="W58" s="20"/>
      <c r="X58" s="20"/>
    </row>
    <row r="59" spans="1:24" s="20" customFormat="1" ht="14.25" customHeight="1">
      <c r="A59" s="369" t="s">
        <v>71</v>
      </c>
      <c r="B59" s="369"/>
      <c r="C59" s="369"/>
      <c r="D59" s="369"/>
      <c r="E59" s="369"/>
      <c r="F59" s="21"/>
      <c r="G59" s="21"/>
      <c r="H59" s="21"/>
      <c r="I59" s="21"/>
      <c r="J59" s="21"/>
      <c r="K59" s="21"/>
      <c r="L59" s="21"/>
      <c r="M59" s="2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14" ht="14.25" customHeight="1">
      <c r="A60" s="369" t="s">
        <v>72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</row>
    <row r="61" spans="1:10" ht="14.25" customHeight="1">
      <c r="A61" s="369" t="s">
        <v>73</v>
      </c>
      <c r="B61" s="369"/>
      <c r="C61" s="369"/>
      <c r="D61" s="369"/>
      <c r="E61" s="369"/>
      <c r="F61" s="369"/>
      <c r="J61" s="23"/>
    </row>
    <row r="62" spans="1:6" ht="14.25" customHeight="1">
      <c r="A62" s="369" t="s">
        <v>74</v>
      </c>
      <c r="B62" s="369"/>
      <c r="C62" s="369"/>
      <c r="D62" s="369"/>
      <c r="E62" s="369"/>
      <c r="F62" s="369"/>
    </row>
    <row r="63" spans="1:15" ht="14.25" customHeight="1">
      <c r="A63" s="369" t="s">
        <v>75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</row>
    <row r="65" ht="12.75">
      <c r="A65" s="24" t="s">
        <v>76</v>
      </c>
    </row>
    <row r="66" spans="1:2" ht="12.75" customHeight="1">
      <c r="A66" s="19" t="s">
        <v>77</v>
      </c>
      <c r="B66" s="19"/>
    </row>
    <row r="67" ht="12.75">
      <c r="A67" s="1" t="s">
        <v>78</v>
      </c>
    </row>
    <row r="68" ht="12.75">
      <c r="A68" s="1" t="s">
        <v>79</v>
      </c>
    </row>
    <row r="69" ht="12.75">
      <c r="A69" s="1" t="s">
        <v>80</v>
      </c>
    </row>
    <row r="70" spans="1:2" ht="13.5" customHeight="1">
      <c r="A70" s="440" t="s">
        <v>81</v>
      </c>
      <c r="B70" s="440"/>
    </row>
    <row r="71" ht="12.75">
      <c r="A71" s="1" t="s">
        <v>82</v>
      </c>
    </row>
    <row r="72" ht="12.75">
      <c r="A72" s="1" t="s">
        <v>83</v>
      </c>
    </row>
    <row r="73" ht="12.75">
      <c r="A73" s="1" t="s">
        <v>84</v>
      </c>
    </row>
    <row r="74" ht="12.75">
      <c r="A74" s="1" t="s">
        <v>85</v>
      </c>
    </row>
    <row r="75" ht="12.75">
      <c r="A75" s="1" t="s">
        <v>86</v>
      </c>
    </row>
  </sheetData>
  <sheetProtection/>
  <mergeCells count="58">
    <mergeCell ref="A70:B70"/>
    <mergeCell ref="A1:F1"/>
    <mergeCell ref="A2:F2"/>
    <mergeCell ref="A3:D3"/>
    <mergeCell ref="A6:A8"/>
    <mergeCell ref="B6:D6"/>
    <mergeCell ref="B7:C7"/>
    <mergeCell ref="D7:D8"/>
    <mergeCell ref="A56:B56"/>
    <mergeCell ref="A59:E59"/>
    <mergeCell ref="A60:N60"/>
    <mergeCell ref="A61:F61"/>
    <mergeCell ref="A62:F62"/>
    <mergeCell ref="A63:O63"/>
    <mergeCell ref="A48:N48"/>
    <mergeCell ref="A49:N49"/>
    <mergeCell ref="A51:N51"/>
    <mergeCell ref="A54:B54"/>
    <mergeCell ref="A55:B55"/>
    <mergeCell ref="A50:N50"/>
    <mergeCell ref="A42:T42"/>
    <mergeCell ref="A43:M43"/>
    <mergeCell ref="A44:K44"/>
    <mergeCell ref="A45:K45"/>
    <mergeCell ref="A46:N46"/>
    <mergeCell ref="A47:N47"/>
    <mergeCell ref="A38:L38"/>
    <mergeCell ref="A40:L40"/>
    <mergeCell ref="T24:T25"/>
    <mergeCell ref="U24:V24"/>
    <mergeCell ref="A41:O41"/>
    <mergeCell ref="N23:N25"/>
    <mergeCell ref="O23:O25"/>
    <mergeCell ref="P23:P25"/>
    <mergeCell ref="S24:S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W24:W25"/>
    <mergeCell ref="X24:X25"/>
  </mergeCells>
  <printOptions/>
  <pageMargins left="0.7" right="0.7" top="0.75" bottom="0.75" header="0.3" footer="0.3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25">
      <selection activeCell="D27" sqref="D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4.00390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8.25" customHeight="1">
      <c r="A1" s="355" t="s">
        <v>289</v>
      </c>
      <c r="B1" s="355"/>
      <c r="C1" s="355"/>
      <c r="D1" s="355"/>
      <c r="E1" s="355"/>
      <c r="F1" s="355"/>
    </row>
    <row r="2" spans="1:6" ht="17.25">
      <c r="A2" s="356" t="s">
        <v>130</v>
      </c>
      <c r="B2" s="356"/>
      <c r="C2" s="356"/>
      <c r="D2" s="356"/>
      <c r="E2" s="356"/>
      <c r="F2" s="356"/>
    </row>
    <row r="3" spans="1:6" ht="15">
      <c r="A3" s="335" t="s">
        <v>88</v>
      </c>
      <c r="B3" s="441"/>
      <c r="C3" s="441"/>
      <c r="D3" s="441"/>
      <c r="E3" s="20"/>
      <c r="F3" s="20"/>
    </row>
    <row r="4" spans="1:6" ht="12.75">
      <c r="A4" s="336" t="s">
        <v>104</v>
      </c>
      <c r="B4" s="441"/>
      <c r="C4" s="441"/>
      <c r="D4" s="441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442" t="s">
        <v>89</v>
      </c>
      <c r="B6" s="442" t="s">
        <v>90</v>
      </c>
      <c r="C6" s="443"/>
      <c r="D6" s="443"/>
      <c r="E6" s="20"/>
      <c r="F6" s="20"/>
    </row>
    <row r="7" spans="1:6" ht="12.75">
      <c r="A7" s="443"/>
      <c r="B7" s="442" t="s">
        <v>91</v>
      </c>
      <c r="C7" s="443"/>
      <c r="D7" s="442" t="s">
        <v>92</v>
      </c>
      <c r="E7" s="20"/>
      <c r="F7" s="20"/>
    </row>
    <row r="8" spans="1:6" ht="12.75">
      <c r="A8" s="443"/>
      <c r="B8" s="25" t="s">
        <v>20</v>
      </c>
      <c r="C8" s="25" t="s">
        <v>21</v>
      </c>
      <c r="D8" s="443"/>
      <c r="E8" s="20"/>
      <c r="F8" s="20"/>
    </row>
    <row r="9" spans="1:6" ht="37.5">
      <c r="A9" s="28" t="s">
        <v>93</v>
      </c>
      <c r="B9" s="27" t="s">
        <v>94</v>
      </c>
      <c r="C9" s="27" t="s">
        <v>94</v>
      </c>
      <c r="D9" s="27" t="s">
        <v>94</v>
      </c>
      <c r="E9" s="20"/>
      <c r="F9" s="20"/>
    </row>
    <row r="10" spans="1:6" ht="37.5">
      <c r="A10" s="28" t="s">
        <v>95</v>
      </c>
      <c r="B10" s="27" t="s">
        <v>94</v>
      </c>
      <c r="C10" s="27" t="s">
        <v>94</v>
      </c>
      <c r="D10" s="27" t="s">
        <v>94</v>
      </c>
      <c r="E10" s="20"/>
      <c r="F10" s="20"/>
    </row>
    <row r="11" spans="1:6" ht="24.75">
      <c r="A11" s="28" t="s">
        <v>96</v>
      </c>
      <c r="B11" s="27" t="s">
        <v>94</v>
      </c>
      <c r="C11" s="27" t="s">
        <v>94</v>
      </c>
      <c r="D11" s="27" t="s">
        <v>94</v>
      </c>
      <c r="E11" s="20"/>
      <c r="F11" s="20"/>
    </row>
    <row r="12" spans="1:6" ht="12.75">
      <c r="A12" s="26" t="s">
        <v>97</v>
      </c>
      <c r="B12" s="61">
        <f>SUM(Q34)</f>
        <v>2735000</v>
      </c>
      <c r="C12" s="61">
        <f>SUM(R34)</f>
        <v>0</v>
      </c>
      <c r="D12" s="27">
        <f>SUM(B12:C12)</f>
        <v>2735000</v>
      </c>
      <c r="E12" s="20"/>
      <c r="F12" s="20"/>
    </row>
    <row r="13" spans="1:6" ht="75">
      <c r="A13" s="28" t="s">
        <v>98</v>
      </c>
      <c r="B13" s="27" t="s">
        <v>94</v>
      </c>
      <c r="C13" s="27" t="s">
        <v>94</v>
      </c>
      <c r="D13" s="27" t="s">
        <v>94</v>
      </c>
      <c r="E13" s="20"/>
      <c r="F13" s="20"/>
    </row>
    <row r="14" spans="1:6" ht="37.5">
      <c r="A14" s="28" t="s">
        <v>99</v>
      </c>
      <c r="B14" s="27" t="s">
        <v>94</v>
      </c>
      <c r="C14" s="27" t="s">
        <v>94</v>
      </c>
      <c r="D14" s="27" t="s">
        <v>94</v>
      </c>
      <c r="E14" s="20"/>
      <c r="F14" s="20"/>
    </row>
    <row r="15" spans="1:6" ht="12.75">
      <c r="A15" s="26" t="s">
        <v>100</v>
      </c>
      <c r="B15" s="27" t="s">
        <v>94</v>
      </c>
      <c r="C15" s="27" t="s">
        <v>94</v>
      </c>
      <c r="D15" s="27" t="s">
        <v>94</v>
      </c>
      <c r="E15" s="20"/>
      <c r="F15" s="20"/>
    </row>
    <row r="16" spans="1:6" ht="28.5" customHeight="1">
      <c r="A16" s="29" t="s">
        <v>101</v>
      </c>
      <c r="B16" s="27">
        <f>B12</f>
        <v>2735000</v>
      </c>
      <c r="C16" s="27">
        <f>C12</f>
        <v>0</v>
      </c>
      <c r="D16" s="27">
        <f>D12</f>
        <v>2735000</v>
      </c>
      <c r="E16" s="20"/>
      <c r="F16" s="20"/>
    </row>
    <row r="17" spans="1:6" ht="12.75">
      <c r="A17" s="56"/>
      <c r="B17" s="57"/>
      <c r="C17" s="57"/>
      <c r="D17" s="57"/>
      <c r="E17" s="20"/>
      <c r="F17" s="20"/>
    </row>
    <row r="18" spans="1:25" ht="24" customHeight="1">
      <c r="A18" s="365" t="s">
        <v>294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</row>
    <row r="19" spans="1:25" ht="17.25">
      <c r="A19" s="365" t="s">
        <v>130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</row>
    <row r="21" spans="1:25" ht="17.25">
      <c r="A21" s="366" t="s">
        <v>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346" t="s">
        <v>1</v>
      </c>
      <c r="B23" s="363" t="s">
        <v>2</v>
      </c>
      <c r="C23" s="363" t="s">
        <v>3</v>
      </c>
      <c r="D23" s="346" t="s">
        <v>4</v>
      </c>
      <c r="E23" s="346" t="s">
        <v>5</v>
      </c>
      <c r="F23" s="346" t="s">
        <v>6</v>
      </c>
      <c r="G23" s="346" t="s">
        <v>7</v>
      </c>
      <c r="H23" s="346" t="s">
        <v>8</v>
      </c>
      <c r="I23" s="363" t="s">
        <v>9</v>
      </c>
      <c r="J23" s="350" t="s">
        <v>10</v>
      </c>
      <c r="K23" s="350" t="s">
        <v>11</v>
      </c>
      <c r="L23" s="346" t="s">
        <v>12</v>
      </c>
      <c r="M23" s="346" t="s">
        <v>13</v>
      </c>
      <c r="N23" s="346" t="s">
        <v>14</v>
      </c>
      <c r="O23" s="348" t="s">
        <v>15</v>
      </c>
      <c r="P23" s="348" t="s">
        <v>16</v>
      </c>
      <c r="Q23" s="350" t="s">
        <v>17</v>
      </c>
      <c r="R23" s="350"/>
      <c r="S23" s="350"/>
      <c r="T23" s="350"/>
      <c r="U23" s="350"/>
      <c r="V23" s="350"/>
      <c r="W23" s="346" t="s">
        <v>18</v>
      </c>
      <c r="X23" s="346"/>
      <c r="Y23" s="351" t="s">
        <v>19</v>
      </c>
    </row>
    <row r="24" spans="1:25" ht="12.75">
      <c r="A24" s="347"/>
      <c r="B24" s="367"/>
      <c r="C24" s="367"/>
      <c r="D24" s="346"/>
      <c r="E24" s="347"/>
      <c r="F24" s="346"/>
      <c r="G24" s="346"/>
      <c r="H24" s="346"/>
      <c r="I24" s="364"/>
      <c r="J24" s="354"/>
      <c r="K24" s="354"/>
      <c r="L24" s="347"/>
      <c r="M24" s="347"/>
      <c r="N24" s="347"/>
      <c r="O24" s="349"/>
      <c r="P24" s="349"/>
      <c r="Q24" s="353" t="s">
        <v>20</v>
      </c>
      <c r="R24" s="353" t="s">
        <v>21</v>
      </c>
      <c r="S24" s="353" t="s">
        <v>22</v>
      </c>
      <c r="T24" s="345" t="s">
        <v>23</v>
      </c>
      <c r="U24" s="345" t="s">
        <v>24</v>
      </c>
      <c r="V24" s="345"/>
      <c r="W24" s="346" t="s">
        <v>25</v>
      </c>
      <c r="X24" s="346" t="s">
        <v>26</v>
      </c>
      <c r="Y24" s="352"/>
    </row>
    <row r="25" spans="1:25" ht="28.5" customHeight="1">
      <c r="A25" s="347"/>
      <c r="B25" s="367"/>
      <c r="C25" s="367"/>
      <c r="D25" s="346"/>
      <c r="E25" s="347"/>
      <c r="F25" s="346"/>
      <c r="G25" s="346"/>
      <c r="H25" s="346"/>
      <c r="I25" s="364"/>
      <c r="J25" s="354"/>
      <c r="K25" s="354"/>
      <c r="L25" s="347"/>
      <c r="M25" s="347"/>
      <c r="N25" s="347"/>
      <c r="O25" s="349"/>
      <c r="P25" s="349"/>
      <c r="Q25" s="347"/>
      <c r="R25" s="347"/>
      <c r="S25" s="347"/>
      <c r="T25" s="354"/>
      <c r="U25" s="4" t="s">
        <v>27</v>
      </c>
      <c r="V25" s="4" t="s">
        <v>28</v>
      </c>
      <c r="W25" s="346"/>
      <c r="X25" s="346"/>
      <c r="Y25" s="352"/>
    </row>
    <row r="26" spans="1:25" ht="24.75">
      <c r="A26" s="5" t="s">
        <v>29</v>
      </c>
      <c r="B26" s="9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58" t="s">
        <v>33</v>
      </c>
      <c r="J26" s="59" t="s">
        <v>34</v>
      </c>
      <c r="K26" s="58" t="s">
        <v>35</v>
      </c>
      <c r="L26" s="7" t="s">
        <v>36</v>
      </c>
      <c r="M26" s="7" t="s">
        <v>37</v>
      </c>
      <c r="N26" s="58" t="s">
        <v>36</v>
      </c>
      <c r="O26" s="7" t="s">
        <v>38</v>
      </c>
      <c r="P26" s="7" t="s">
        <v>32</v>
      </c>
      <c r="Q26" s="60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s="262" customFormat="1" ht="14.25">
      <c r="A27" s="252" t="s">
        <v>284</v>
      </c>
      <c r="B27" s="193" t="s">
        <v>30</v>
      </c>
      <c r="C27" s="328">
        <v>2020</v>
      </c>
      <c r="D27" s="232">
        <v>2021</v>
      </c>
      <c r="E27" s="252"/>
      <c r="F27" s="328" t="s">
        <v>42</v>
      </c>
      <c r="G27" s="252"/>
      <c r="H27" s="328" t="s">
        <v>42</v>
      </c>
      <c r="I27" s="328" t="s">
        <v>249</v>
      </c>
      <c r="J27" s="328" t="s">
        <v>131</v>
      </c>
      <c r="K27" s="252"/>
      <c r="L27" s="194" t="s">
        <v>163</v>
      </c>
      <c r="M27" s="258">
        <v>1</v>
      </c>
      <c r="N27" s="194" t="s">
        <v>259</v>
      </c>
      <c r="O27" s="192"/>
      <c r="P27" s="259"/>
      <c r="Q27" s="260">
        <v>55000</v>
      </c>
      <c r="R27" s="230"/>
      <c r="S27" s="153"/>
      <c r="T27" s="260">
        <v>55000</v>
      </c>
      <c r="U27" s="153"/>
      <c r="V27" s="128"/>
      <c r="W27" s="128"/>
      <c r="X27" s="128"/>
      <c r="Y27" s="261"/>
    </row>
    <row r="28" spans="1:25" s="262" customFormat="1" ht="28.5">
      <c r="A28" s="252" t="s">
        <v>261</v>
      </c>
      <c r="B28" s="193" t="s">
        <v>30</v>
      </c>
      <c r="C28" s="193">
        <v>2020</v>
      </c>
      <c r="D28" s="193">
        <v>2021</v>
      </c>
      <c r="E28" s="236"/>
      <c r="F28" s="93"/>
      <c r="G28" s="249"/>
      <c r="H28" s="237"/>
      <c r="I28" s="329" t="s">
        <v>247</v>
      </c>
      <c r="J28" s="330" t="s">
        <v>44</v>
      </c>
      <c r="K28" s="244"/>
      <c r="L28" s="194" t="s">
        <v>250</v>
      </c>
      <c r="M28" s="238" t="s">
        <v>255</v>
      </c>
      <c r="N28" s="194" t="s">
        <v>256</v>
      </c>
      <c r="O28" s="239"/>
      <c r="P28" s="240"/>
      <c r="Q28" s="241">
        <v>120000</v>
      </c>
      <c r="R28" s="230"/>
      <c r="S28" s="153"/>
      <c r="T28" s="241">
        <v>120000</v>
      </c>
      <c r="U28" s="153"/>
      <c r="V28" s="249"/>
      <c r="W28" s="154"/>
      <c r="X28" s="249"/>
      <c r="Y28" s="261"/>
    </row>
    <row r="29" spans="1:25" s="262" customFormat="1" ht="28.5">
      <c r="A29" s="252" t="s">
        <v>262</v>
      </c>
      <c r="B29" s="193" t="s">
        <v>30</v>
      </c>
      <c r="C29" s="193">
        <v>2019</v>
      </c>
      <c r="D29" s="193">
        <v>2021</v>
      </c>
      <c r="E29" s="236"/>
      <c r="F29" s="93"/>
      <c r="G29" s="249"/>
      <c r="H29" s="237"/>
      <c r="I29" s="329" t="s">
        <v>249</v>
      </c>
      <c r="J29" s="330" t="s">
        <v>44</v>
      </c>
      <c r="K29" s="244"/>
      <c r="L29" s="194" t="s">
        <v>251</v>
      </c>
      <c r="M29" s="238" t="s">
        <v>255</v>
      </c>
      <c r="N29" s="194" t="s">
        <v>257</v>
      </c>
      <c r="O29" s="239"/>
      <c r="P29" s="240"/>
      <c r="Q29" s="241">
        <v>325000</v>
      </c>
      <c r="R29" s="230"/>
      <c r="S29" s="153"/>
      <c r="T29" s="241">
        <v>325000</v>
      </c>
      <c r="U29" s="153"/>
      <c r="V29" s="249"/>
      <c r="W29" s="154"/>
      <c r="X29" s="249"/>
      <c r="Y29" s="261"/>
    </row>
    <row r="30" spans="1:25" s="262" customFormat="1" ht="28.5">
      <c r="A30" s="252" t="s">
        <v>263</v>
      </c>
      <c r="B30" s="193" t="s">
        <v>30</v>
      </c>
      <c r="C30" s="193">
        <v>2020</v>
      </c>
      <c r="D30" s="193">
        <v>2021</v>
      </c>
      <c r="E30" s="236"/>
      <c r="F30" s="93"/>
      <c r="G30" s="249"/>
      <c r="H30" s="237"/>
      <c r="I30" s="329" t="s">
        <v>249</v>
      </c>
      <c r="J30" s="330" t="s">
        <v>44</v>
      </c>
      <c r="K30" s="244"/>
      <c r="L30" s="194" t="s">
        <v>252</v>
      </c>
      <c r="M30" s="238" t="s">
        <v>160</v>
      </c>
      <c r="N30" s="194" t="s">
        <v>257</v>
      </c>
      <c r="O30" s="239"/>
      <c r="P30" s="240"/>
      <c r="Q30" s="241">
        <v>2000000</v>
      </c>
      <c r="R30" s="230"/>
      <c r="S30" s="153"/>
      <c r="T30" s="241">
        <v>2000000</v>
      </c>
      <c r="U30" s="153"/>
      <c r="V30" s="249"/>
      <c r="W30" s="154"/>
      <c r="X30" s="249"/>
      <c r="Y30" s="261"/>
    </row>
    <row r="31" spans="1:25" s="262" customFormat="1" ht="28.5">
      <c r="A31" s="252" t="s">
        <v>264</v>
      </c>
      <c r="B31" s="193" t="s">
        <v>30</v>
      </c>
      <c r="C31" s="193">
        <v>2021</v>
      </c>
      <c r="D31" s="193">
        <v>2021</v>
      </c>
      <c r="E31" s="236"/>
      <c r="F31" s="93"/>
      <c r="G31" s="249"/>
      <c r="H31" s="237"/>
      <c r="I31" s="329" t="s">
        <v>249</v>
      </c>
      <c r="J31" s="330" t="s">
        <v>248</v>
      </c>
      <c r="K31" s="244"/>
      <c r="L31" s="194" t="s">
        <v>253</v>
      </c>
      <c r="M31" s="238" t="s">
        <v>164</v>
      </c>
      <c r="N31" s="194" t="s">
        <v>258</v>
      </c>
      <c r="O31" s="239"/>
      <c r="P31" s="240"/>
      <c r="Q31" s="242">
        <v>120000</v>
      </c>
      <c r="R31" s="230"/>
      <c r="S31" s="153"/>
      <c r="T31" s="242">
        <v>120000</v>
      </c>
      <c r="U31" s="153"/>
      <c r="V31" s="249"/>
      <c r="W31" s="154"/>
      <c r="X31" s="249"/>
      <c r="Y31" s="261"/>
    </row>
    <row r="32" spans="1:25" s="262" customFormat="1" ht="28.5">
      <c r="A32" s="252" t="s">
        <v>265</v>
      </c>
      <c r="B32" s="193" t="s">
        <v>30</v>
      </c>
      <c r="C32" s="193">
        <v>2021</v>
      </c>
      <c r="D32" s="193">
        <v>2021</v>
      </c>
      <c r="E32" s="236"/>
      <c r="F32" s="93"/>
      <c r="G32" s="249"/>
      <c r="H32" s="237"/>
      <c r="I32" s="329" t="s">
        <v>249</v>
      </c>
      <c r="J32" s="330" t="s">
        <v>131</v>
      </c>
      <c r="K32" s="244"/>
      <c r="L32" s="194" t="s">
        <v>163</v>
      </c>
      <c r="M32" s="238" t="s">
        <v>164</v>
      </c>
      <c r="N32" s="194" t="s">
        <v>259</v>
      </c>
      <c r="O32" s="239"/>
      <c r="P32" s="240"/>
      <c r="Q32" s="242">
        <v>55000</v>
      </c>
      <c r="R32" s="230"/>
      <c r="S32" s="153"/>
      <c r="T32" s="242">
        <v>55000</v>
      </c>
      <c r="U32" s="153"/>
      <c r="V32" s="249"/>
      <c r="W32" s="154"/>
      <c r="X32" s="249"/>
      <c r="Y32" s="261"/>
    </row>
    <row r="33" spans="1:25" s="262" customFormat="1" ht="28.5">
      <c r="A33" s="252" t="s">
        <v>266</v>
      </c>
      <c r="B33" s="193" t="s">
        <v>30</v>
      </c>
      <c r="C33" s="193">
        <v>2021</v>
      </c>
      <c r="D33" s="193">
        <v>2021</v>
      </c>
      <c r="E33" s="236"/>
      <c r="F33" s="93"/>
      <c r="G33" s="249"/>
      <c r="H33" s="237"/>
      <c r="I33" s="329" t="s">
        <v>249</v>
      </c>
      <c r="J33" s="330" t="s">
        <v>131</v>
      </c>
      <c r="K33" s="244"/>
      <c r="L33" s="194" t="s">
        <v>254</v>
      </c>
      <c r="M33" s="238" t="s">
        <v>164</v>
      </c>
      <c r="N33" s="194" t="s">
        <v>260</v>
      </c>
      <c r="O33" s="239"/>
      <c r="P33" s="240"/>
      <c r="Q33" s="242">
        <v>60000</v>
      </c>
      <c r="R33" s="230"/>
      <c r="S33" s="153"/>
      <c r="T33" s="242">
        <v>60000</v>
      </c>
      <c r="U33" s="153"/>
      <c r="V33" s="249"/>
      <c r="W33" s="154"/>
      <c r="X33" s="249"/>
      <c r="Y33" s="261"/>
    </row>
    <row r="34" spans="1:25" ht="27.75" customHeight="1">
      <c r="A34" s="11"/>
      <c r="B34" s="11"/>
      <c r="C34" s="11"/>
      <c r="D34" s="11"/>
      <c r="E34" s="11"/>
      <c r="F34" s="11"/>
      <c r="G34" s="11"/>
      <c r="H34" s="11"/>
      <c r="I34" s="54"/>
      <c r="J34" s="54"/>
      <c r="K34" s="15"/>
      <c r="L34" s="54"/>
      <c r="M34" s="11"/>
      <c r="N34" s="54"/>
      <c r="O34" s="11"/>
      <c r="P34" s="11"/>
      <c r="Q34" s="146">
        <f>SUM(Q27:Q33)</f>
        <v>2735000</v>
      </c>
      <c r="R34" s="91"/>
      <c r="S34" s="179"/>
      <c r="T34" s="225">
        <f>SUM(T27:T33)</f>
        <v>2735000</v>
      </c>
      <c r="U34" s="179"/>
      <c r="V34" s="11"/>
      <c r="W34" s="11"/>
      <c r="X34" s="11"/>
      <c r="Y34" s="11"/>
    </row>
    <row r="35" spans="1:12" ht="12.75">
      <c r="A35" s="383" t="s">
        <v>53</v>
      </c>
      <c r="B35" s="383"/>
      <c r="C35" s="383"/>
      <c r="D35" s="444"/>
      <c r="E35" s="444"/>
      <c r="F35" s="444"/>
      <c r="G35" s="444"/>
      <c r="H35" s="444"/>
      <c r="I35" s="444"/>
      <c r="J35" s="444"/>
      <c r="K35" s="444"/>
      <c r="L35" s="444"/>
    </row>
    <row r="36" spans="1:24" ht="12.75">
      <c r="A36" s="17" t="s">
        <v>54</v>
      </c>
      <c r="B36" s="17"/>
      <c r="C36" s="17"/>
      <c r="D36" s="3"/>
      <c r="E36" s="3"/>
      <c r="F36" s="3"/>
      <c r="G36" s="3"/>
      <c r="H36" s="3"/>
      <c r="I36" s="3"/>
      <c r="J36" s="3"/>
      <c r="K36" s="3"/>
      <c r="L36" s="3"/>
      <c r="X36" s="18" t="s">
        <v>55</v>
      </c>
    </row>
    <row r="37" spans="1:24" ht="12.75">
      <c r="A37" s="436" t="s">
        <v>56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Q37" s="18"/>
      <c r="X37" s="18" t="s">
        <v>57</v>
      </c>
    </row>
    <row r="38" spans="1:25" ht="12.75" customHeight="1">
      <c r="A38" s="437" t="s">
        <v>58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Q38" s="18"/>
      <c r="Y38" s="18"/>
    </row>
    <row r="39" spans="1:25" ht="12.75" customHeight="1">
      <c r="A39" s="438" t="s">
        <v>59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Y39" s="18"/>
    </row>
    <row r="40" spans="1:13" ht="12.75" customHeight="1">
      <c r="A40" s="439" t="s">
        <v>60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</row>
    <row r="41" spans="1:12" ht="12.75" customHeight="1">
      <c r="A41" s="436" t="s">
        <v>61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19"/>
    </row>
    <row r="42" spans="1:11" ht="12.75" customHeight="1">
      <c r="A42" s="436" t="s">
        <v>62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</row>
    <row r="43" spans="1:14" ht="12.75" customHeight="1">
      <c r="A43" s="436" t="s">
        <v>63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</row>
    <row r="44" spans="1:14" ht="12.75" customHeight="1">
      <c r="A44" s="436" t="s">
        <v>64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</row>
    <row r="45" spans="1:14" ht="12" customHeight="1">
      <c r="A45" s="436" t="s">
        <v>65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4" ht="12.75" customHeight="1">
      <c r="A46" s="436" t="s">
        <v>66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</row>
    <row r="47" spans="1:24" s="20" customFormat="1" ht="12.75" customHeight="1">
      <c r="A47" s="436" t="s">
        <v>67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P47" s="1"/>
      <c r="Q47" s="1"/>
      <c r="R47" s="1"/>
      <c r="S47" s="1"/>
      <c r="T47" s="1"/>
      <c r="U47" s="1"/>
      <c r="V47" s="1"/>
      <c r="W47" s="1"/>
      <c r="X47" s="1"/>
    </row>
    <row r="48" spans="1:24" s="20" customFormat="1" ht="12.75" customHeight="1">
      <c r="A48" s="436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P48" s="1"/>
      <c r="Q48" s="1"/>
      <c r="R48" s="1"/>
      <c r="S48" s="1"/>
      <c r="T48" s="1"/>
      <c r="U48" s="1"/>
      <c r="V48" s="1"/>
      <c r="W48" s="1"/>
      <c r="X48" s="1"/>
    </row>
    <row r="49" spans="1:24" s="20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P49" s="1"/>
      <c r="Q49" s="1"/>
      <c r="R49" s="1"/>
      <c r="S49" s="1"/>
      <c r="T49" s="1"/>
      <c r="U49" s="1"/>
      <c r="V49" s="1"/>
      <c r="W49" s="1"/>
      <c r="X49" s="1"/>
    </row>
    <row r="50" ht="12" customHeight="1">
      <c r="A50" s="22" t="s">
        <v>37</v>
      </c>
    </row>
    <row r="51" spans="1:10" ht="12.75" customHeight="1">
      <c r="A51" s="440" t="s">
        <v>68</v>
      </c>
      <c r="B51" s="440"/>
      <c r="J51" s="23"/>
    </row>
    <row r="52" spans="1:2" ht="12.75">
      <c r="A52" s="440" t="s">
        <v>69</v>
      </c>
      <c r="B52" s="440"/>
    </row>
    <row r="53" spans="1:2" ht="12.75" customHeight="1">
      <c r="A53" s="440" t="s">
        <v>70</v>
      </c>
      <c r="B53" s="440"/>
    </row>
    <row r="54" ht="12.75" customHeight="1"/>
    <row r="55" spans="1:24" ht="12.75" customHeight="1">
      <c r="A55" s="24" t="s">
        <v>40</v>
      </c>
      <c r="B55" s="20"/>
      <c r="C55" s="20"/>
      <c r="D55" s="20"/>
      <c r="W55" s="20"/>
      <c r="X55" s="20"/>
    </row>
    <row r="56" spans="1:24" s="20" customFormat="1" ht="14.25" customHeight="1">
      <c r="A56" s="369" t="s">
        <v>71</v>
      </c>
      <c r="B56" s="369"/>
      <c r="C56" s="369"/>
      <c r="D56" s="369"/>
      <c r="E56" s="369"/>
      <c r="F56" s="21"/>
      <c r="G56" s="21"/>
      <c r="H56" s="21"/>
      <c r="I56" s="21"/>
      <c r="J56" s="21"/>
      <c r="K56" s="21"/>
      <c r="L56" s="21"/>
      <c r="M56" s="2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14" ht="14.25" customHeight="1">
      <c r="A57" s="369" t="s">
        <v>72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</row>
    <row r="58" spans="1:10" ht="14.25" customHeight="1">
      <c r="A58" s="369" t="s">
        <v>73</v>
      </c>
      <c r="B58" s="369"/>
      <c r="C58" s="369"/>
      <c r="D58" s="369"/>
      <c r="E58" s="369"/>
      <c r="F58" s="369"/>
      <c r="J58" s="23"/>
    </row>
    <row r="59" spans="1:6" ht="14.25" customHeight="1">
      <c r="A59" s="369" t="s">
        <v>74</v>
      </c>
      <c r="B59" s="369"/>
      <c r="C59" s="369"/>
      <c r="D59" s="369"/>
      <c r="E59" s="369"/>
      <c r="F59" s="369"/>
    </row>
    <row r="60" spans="1:15" ht="14.25" customHeight="1">
      <c r="A60" s="369" t="s">
        <v>75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</row>
    <row r="62" ht="12.75">
      <c r="A62" s="24" t="s">
        <v>76</v>
      </c>
    </row>
    <row r="63" spans="1:2" ht="12.75" customHeight="1">
      <c r="A63" s="19" t="s">
        <v>77</v>
      </c>
      <c r="B63" s="19"/>
    </row>
    <row r="64" ht="12.75">
      <c r="A64" s="1" t="s">
        <v>78</v>
      </c>
    </row>
    <row r="65" ht="12.75">
      <c r="A65" s="1" t="s">
        <v>79</v>
      </c>
    </row>
    <row r="66" ht="12.75">
      <c r="A66" s="1" t="s">
        <v>80</v>
      </c>
    </row>
    <row r="67" spans="1:2" ht="13.5" customHeight="1">
      <c r="A67" s="440" t="s">
        <v>81</v>
      </c>
      <c r="B67" s="440"/>
    </row>
    <row r="68" ht="12.75">
      <c r="A68" s="1" t="s">
        <v>82</v>
      </c>
    </row>
    <row r="69" ht="12.75">
      <c r="A69" s="1" t="s">
        <v>83</v>
      </c>
    </row>
    <row r="70" ht="12.75">
      <c r="A70" s="1" t="s">
        <v>84</v>
      </c>
    </row>
    <row r="71" ht="12.75">
      <c r="A71" s="1" t="s">
        <v>85</v>
      </c>
    </row>
    <row r="72" ht="12.75">
      <c r="A72" s="1" t="s">
        <v>86</v>
      </c>
    </row>
  </sheetData>
  <sheetProtection/>
  <mergeCells count="59">
    <mergeCell ref="A67:B67"/>
    <mergeCell ref="A53:B53"/>
    <mergeCell ref="A56:E56"/>
    <mergeCell ref="A57:N57"/>
    <mergeCell ref="A58:F58"/>
    <mergeCell ref="A59:F59"/>
    <mergeCell ref="A60:O60"/>
    <mergeCell ref="A52:B52"/>
    <mergeCell ref="A39:T39"/>
    <mergeCell ref="A40:M40"/>
    <mergeCell ref="A41:K41"/>
    <mergeCell ref="A42:K42"/>
    <mergeCell ref="A43:N43"/>
    <mergeCell ref="A44:N44"/>
    <mergeCell ref="A45:N45"/>
    <mergeCell ref="A46:N46"/>
    <mergeCell ref="A47:N47"/>
    <mergeCell ref="A48:N48"/>
    <mergeCell ref="A51:B51"/>
    <mergeCell ref="A38:O38"/>
    <mergeCell ref="N23:N25"/>
    <mergeCell ref="O23:O25"/>
    <mergeCell ref="F23:F25"/>
    <mergeCell ref="G23:G25"/>
    <mergeCell ref="A35:L35"/>
    <mergeCell ref="A37:L37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2021-04-21T14:20:17Z</dcterms:modified>
  <cp:category/>
  <cp:version/>
  <cp:contentType/>
  <cp:contentStatus/>
</cp:coreProperties>
</file>